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intabalu\Desktop\20140401 Yazılı Açıklama\"/>
    </mc:Choice>
  </mc:AlternateContent>
  <bookViews>
    <workbookView xWindow="0" yWindow="0" windowWidth="23040" windowHeight="9420" activeTab="1"/>
  </bookViews>
  <sheets>
    <sheet name="2013-14-15 Ortalama Parite" sheetId="3" r:id="rId1"/>
    <sheet name="Ocak-Mart 2014-2015" sheetId="2" r:id="rId2"/>
    <sheet name="2013-2014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F6" i="3" l="1"/>
  <c r="F7" i="3"/>
  <c r="F5" i="3"/>
  <c r="F8" i="3" l="1"/>
  <c r="E33" i="1" l="1"/>
  <c r="D33" i="1"/>
  <c r="C33" i="1"/>
  <c r="B33" i="1"/>
  <c r="C33" i="2"/>
  <c r="E33" i="2" s="1"/>
  <c r="B33" i="2"/>
  <c r="D33" i="2" s="1"/>
  <c r="H35" i="1" l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35" i="2"/>
  <c r="J32" i="2"/>
  <c r="J30" i="2"/>
  <c r="J28" i="2"/>
  <c r="J26" i="2"/>
  <c r="J24" i="2"/>
  <c r="J22" i="2"/>
  <c r="J20" i="2"/>
  <c r="J18" i="2"/>
  <c r="J16" i="2"/>
  <c r="J14" i="2"/>
  <c r="J12" i="2"/>
  <c r="J10" i="2"/>
  <c r="J8" i="2"/>
  <c r="J6" i="2"/>
  <c r="J4" i="2"/>
  <c r="J5" i="2" l="1"/>
  <c r="J7" i="2"/>
  <c r="J9" i="2"/>
  <c r="J11" i="2"/>
  <c r="J13" i="2"/>
  <c r="J15" i="2"/>
  <c r="J17" i="2"/>
  <c r="J19" i="2"/>
  <c r="J21" i="2"/>
  <c r="J23" i="2"/>
  <c r="J25" i="2"/>
  <c r="J27" i="2"/>
  <c r="J29" i="2"/>
  <c r="J31" i="2"/>
  <c r="G33" i="1"/>
  <c r="H33" i="1"/>
  <c r="J33" i="1" s="1"/>
  <c r="J3" i="2"/>
  <c r="J33" i="2"/>
  <c r="I35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4" i="2"/>
  <c r="J34" i="2" s="1"/>
  <c r="B34" i="2"/>
  <c r="D35" i="2"/>
  <c r="D34" i="2" l="1"/>
  <c r="E34" i="2"/>
  <c r="I33" i="1"/>
  <c r="I33" i="2"/>
  <c r="I34" i="2"/>
  <c r="I34" i="1" l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D34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4" i="1"/>
  <c r="B34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<sst xmlns="http://schemas.openxmlformats.org/spreadsheetml/2006/main" count="168" uniqueCount="65">
  <si>
    <t>Konsolide Ülkelere Göre İhracat  (1000 $)</t>
  </si>
  <si>
    <t>ÜLKE</t>
  </si>
  <si>
    <t>Değ.</t>
  </si>
  <si>
    <t>TOPLAM</t>
  </si>
  <si>
    <t xml:space="preserve">ALMANYA </t>
  </si>
  <si>
    <t>IRAK</t>
  </si>
  <si>
    <t>BİRLEŞİK KRALLIK</t>
  </si>
  <si>
    <t>İTALYA</t>
  </si>
  <si>
    <t>FRANSA</t>
  </si>
  <si>
    <t>BİRLEŞİK DEVLETLER</t>
  </si>
  <si>
    <t xml:space="preserve">RUSYA FEDERASYONU 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</si>
  <si>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</si>
  <si>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</si>
  <si>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</si>
  <si>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</si>
  <si>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</si>
  <si>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</si>
  <si>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</si>
  <si>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</si>
  <si>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</si>
  <si>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 xml:space="preserve">AZERBAYCAN-NAHÇİVAN </t>
  </si>
  <si>
    <t>ÇİN HALK CUMHURİYETİ</t>
  </si>
  <si>
    <t xml:space="preserve">POLONYA </t>
  </si>
  <si>
    <t>TÜRKMENİSTAN</t>
  </si>
  <si>
    <t>CEZAYİR</t>
  </si>
  <si>
    <t>LİBYA</t>
  </si>
  <si>
    <t>BULGARİSTAN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</si>
  <si>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</si>
  <si>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</si>
  <si>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</si>
  <si>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</si>
  <si>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</si>
  <si>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</si>
  <si>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</si>
  <si>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Konsolide Ülkelere Göre İhracat  (1000 €)</t>
  </si>
  <si>
    <t>İLK 30 ÜLKE TOPLAM</t>
  </si>
  <si>
    <t xml:space="preserve">Pay </t>
  </si>
  <si>
    <t>Pay</t>
  </si>
  <si>
    <t>2014/3</t>
  </si>
  <si>
    <t>2015/3</t>
  </si>
  <si>
    <t>İLK 30 ÜLKE</t>
  </si>
  <si>
    <t>13 AB ÜLKESİ</t>
  </si>
  <si>
    <t>Aylık Euro/Dolar Parite Ortalamaları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</si>
  <si>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</si>
  <si>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</si>
  <si>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</si>
  <si>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</si>
  <si>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</si>
  <si>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</si>
  <si>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</si>
  <si>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</si>
  <si>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</si>
  <si>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</si>
  <si>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</si>
  <si>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</si>
  <si>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</si>
  <si>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Ocak-Mart</t>
  </si>
  <si>
    <t>(14-15) Değ%</t>
  </si>
  <si>
    <t>ABD</t>
  </si>
  <si>
    <t>Konsolide Ülkelere Göre İhracat  (1.000 $)</t>
  </si>
  <si>
    <t>Konsolide Ülkelere Göre İhracat  (1.000 €)</t>
  </si>
  <si>
    <t>İRAN</t>
  </si>
  <si>
    <t>AZERBAYCAN</t>
  </si>
  <si>
    <r>
      <t>TOPLAM (</t>
    </r>
    <r>
      <rPr>
        <b/>
        <sz val="11"/>
        <color rgb="FFC00000"/>
        <rFont val="Arial"/>
        <family val="2"/>
        <charset val="162"/>
      </rPr>
      <t>EUR</t>
    </r>
    <r>
      <rPr>
        <b/>
        <sz val="11"/>
        <color theme="1"/>
        <rFont val="Arial"/>
        <family val="2"/>
        <charset val="162"/>
      </rPr>
      <t>) - MAL İHRACATI</t>
    </r>
  </si>
  <si>
    <r>
      <t>TOPLAM (</t>
    </r>
    <r>
      <rPr>
        <b/>
        <sz val="11"/>
        <color rgb="FFC00000"/>
        <rFont val="Arial"/>
        <family val="2"/>
        <charset val="162"/>
      </rPr>
      <t>USD</t>
    </r>
    <r>
      <rPr>
        <b/>
        <sz val="11"/>
        <color theme="1"/>
        <rFont val="Arial"/>
        <family val="2"/>
        <charset val="162"/>
      </rPr>
      <t>) - MAL İHRACATI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</si>
</sst>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1"/>
      <color theme="4" tint="-0.249977111117893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C00000"/>
      <name val="Arial"/>
      <family val="2"/>
      <charset val="162"/>
    </font>
    <font>
      <b/>
      <sz val="11"/>
      <color rgb="FFC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4" fillId="0" borderId="0" xfId="0" applyNumberFormat="1" applyFont="1"/>
    <xf numFmtId="0" fontId="5" fillId="5" borderId="0" xfId="0" applyFont="1" applyFill="1"/>
    <xf numFmtId="3" fontId="5" fillId="5" borderId="0" xfId="0" applyNumberFormat="1" applyFont="1" applyFill="1"/>
    <xf numFmtId="164" fontId="4" fillId="5" borderId="0" xfId="0" applyNumberFormat="1" applyFont="1" applyFill="1"/>
    <xf numFmtId="0" fontId="7" fillId="0" borderId="0" xfId="0" applyFont="1"/>
    <xf numFmtId="3" fontId="7" fillId="0" borderId="0" xfId="0" applyNumberFormat="1" applyFont="1"/>
    <xf numFmtId="164" fontId="8" fillId="0" borderId="0" xfId="0" applyNumberFormat="1" applyFont="1"/>
    <xf numFmtId="0" fontId="2" fillId="0" borderId="0" xfId="0" applyFont="1"/>
    <xf numFmtId="0" fontId="7" fillId="5" borderId="0" xfId="0" applyFont="1" applyFill="1"/>
    <xf numFmtId="3" fontId="7" fillId="5" borderId="0" xfId="0" applyNumberFormat="1" applyFont="1" applyFill="1"/>
    <xf numFmtId="164" fontId="8" fillId="5" borderId="0" xfId="0" applyNumberFormat="1" applyFont="1" applyFill="1"/>
    <xf numFmtId="164" fontId="9" fillId="0" borderId="0" xfId="1" applyNumberFormat="1" applyFont="1"/>
    <xf numFmtId="0" fontId="9" fillId="5" borderId="0" xfId="0" applyFont="1" applyFill="1"/>
    <xf numFmtId="0" fontId="9" fillId="0" borderId="0" xfId="0" applyFont="1"/>
    <xf numFmtId="164" fontId="9" fillId="5" borderId="0" xfId="1" applyNumberFormat="1" applyFont="1" applyFill="1"/>
    <xf numFmtId="0" fontId="10" fillId="0" borderId="0" xfId="0" applyFont="1"/>
    <xf numFmtId="0" fontId="8" fillId="5" borderId="1" xfId="0" applyFont="1" applyFill="1" applyBorder="1"/>
    <xf numFmtId="3" fontId="8" fillId="5" borderId="2" xfId="0" applyNumberFormat="1" applyFont="1" applyFill="1" applyBorder="1"/>
    <xf numFmtId="164" fontId="8" fillId="5" borderId="2" xfId="0" applyNumberFormat="1" applyFont="1" applyFill="1" applyBorder="1"/>
    <xf numFmtId="0" fontId="8" fillId="5" borderId="2" xfId="0" applyFont="1" applyFill="1" applyBorder="1"/>
    <xf numFmtId="164" fontId="8" fillId="5" borderId="3" xfId="0" applyNumberFormat="1" applyFont="1" applyFill="1" applyBorder="1"/>
    <xf numFmtId="0" fontId="4" fillId="0" borderId="4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5" borderId="6" xfId="0" applyFont="1" applyFill="1" applyBorder="1"/>
    <xf numFmtId="3" fontId="4" fillId="5" borderId="7" xfId="0" applyNumberFormat="1" applyFont="1" applyFill="1" applyBorder="1"/>
    <xf numFmtId="164" fontId="4" fillId="5" borderId="7" xfId="0" applyNumberFormat="1" applyFont="1" applyFill="1" applyBorder="1"/>
    <xf numFmtId="164" fontId="4" fillId="5" borderId="8" xfId="0" applyNumberFormat="1" applyFont="1" applyFill="1" applyBorder="1"/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5" borderId="4" xfId="0" applyFont="1" applyFill="1" applyBorder="1"/>
    <xf numFmtId="3" fontId="5" fillId="5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5" xfId="0" applyNumberFormat="1" applyFont="1" applyFill="1" applyBorder="1"/>
    <xf numFmtId="3" fontId="5" fillId="0" borderId="0" xfId="0" applyNumberFormat="1" applyFont="1" applyBorder="1"/>
    <xf numFmtId="0" fontId="5" fillId="5" borderId="0" xfId="0" applyFont="1" applyFill="1" applyBorder="1"/>
    <xf numFmtId="0" fontId="4" fillId="4" borderId="6" xfId="0" applyFont="1" applyFill="1" applyBorder="1"/>
    <xf numFmtId="3" fontId="4" fillId="4" borderId="7" xfId="0" applyNumberFormat="1" applyFont="1" applyFill="1" applyBorder="1"/>
    <xf numFmtId="164" fontId="4" fillId="4" borderId="7" xfId="0" applyNumberFormat="1" applyFont="1" applyFill="1" applyBorder="1"/>
    <xf numFmtId="0" fontId="4" fillId="4" borderId="7" xfId="0" applyFont="1" applyFill="1" applyBorder="1"/>
    <xf numFmtId="164" fontId="4" fillId="4" borderId="8" xfId="0" applyNumberFormat="1" applyFont="1" applyFill="1" applyBorder="1"/>
    <xf numFmtId="0" fontId="11" fillId="0" borderId="9" xfId="0" applyFont="1" applyBorder="1"/>
    <xf numFmtId="164" fontId="11" fillId="0" borderId="10" xfId="1" applyNumberFormat="1" applyFont="1" applyBorder="1"/>
    <xf numFmtId="0" fontId="13" fillId="0" borderId="0" xfId="0" applyFont="1"/>
    <xf numFmtId="3" fontId="13" fillId="0" borderId="0" xfId="0" applyNumberFormat="1" applyFont="1"/>
    <xf numFmtId="164" fontId="3" fillId="0" borderId="0" xfId="0" applyNumberFormat="1" applyFont="1"/>
    <xf numFmtId="3" fontId="13" fillId="0" borderId="0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14" fillId="0" borderId="0" xfId="0" applyFont="1"/>
    <xf numFmtId="3" fontId="14" fillId="0" borderId="0" xfId="0" applyNumberFormat="1" applyFont="1"/>
    <xf numFmtId="164" fontId="15" fillId="0" borderId="0" xfId="0" applyNumberFormat="1" applyFont="1"/>
    <xf numFmtId="164" fontId="15" fillId="0" borderId="5" xfId="0" applyNumberFormat="1" applyFont="1" applyBorder="1"/>
    <xf numFmtId="3" fontId="14" fillId="0" borderId="0" xfId="0" applyNumberFormat="1" applyFont="1" applyBorder="1"/>
    <xf numFmtId="164" fontId="15" fillId="0" borderId="0" xfId="0" applyNumberFormat="1" applyFont="1" applyBorder="1"/>
    <xf numFmtId="0" fontId="14" fillId="5" borderId="0" xfId="0" applyFont="1" applyFill="1"/>
    <xf numFmtId="3" fontId="14" fillId="5" borderId="0" xfId="0" applyNumberFormat="1" applyFont="1" applyFill="1"/>
    <xf numFmtId="164" fontId="15" fillId="5" borderId="0" xfId="0" applyNumberFormat="1" applyFont="1" applyFill="1"/>
    <xf numFmtId="164" fontId="15" fillId="5" borderId="5" xfId="0" applyNumberFormat="1" applyFont="1" applyFill="1" applyBorder="1"/>
    <xf numFmtId="3" fontId="14" fillId="5" borderId="0" xfId="0" applyNumberFormat="1" applyFont="1" applyFill="1" applyBorder="1"/>
    <xf numFmtId="164" fontId="15" fillId="5" borderId="0" xfId="0" applyNumberFormat="1" applyFont="1" applyFill="1" applyBorder="1"/>
    <xf numFmtId="0" fontId="15" fillId="5" borderId="1" xfId="0" applyFont="1" applyFill="1" applyBorder="1"/>
    <xf numFmtId="3" fontId="15" fillId="5" borderId="2" xfId="0" applyNumberFormat="1" applyFont="1" applyFill="1" applyBorder="1"/>
    <xf numFmtId="164" fontId="15" fillId="5" borderId="2" xfId="0" applyNumberFormat="1" applyFont="1" applyFill="1" applyBorder="1"/>
    <xf numFmtId="164" fontId="15" fillId="5" borderId="3" xfId="0" applyNumberFormat="1" applyFont="1" applyFill="1" applyBorder="1"/>
    <xf numFmtId="165" fontId="9" fillId="5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Normal" xfId="0" builtinId="0"/>
    <cellStyle name="Normal 2 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F18"/>
  <sheetViews>
    <sheetView workbookViewId="0"/>
  </sheetViews>
  <sheetFormatPr defaultRowHeight="14.4" x14ac:dyDescent="0.3"/>
  <cols>
    <col min="1" max="1" width="4.21875" customWidth="1"/>
    <col min="2" max="2" width="10" bestFit="1" customWidth="1"/>
    <col min="6" max="6" width="11.77734375" bestFit="1" customWidth="1"/>
  </cols>
  <sheetData>
    <row r="3" spans="2:6" ht="18" x14ac:dyDescent="0.35">
      <c r="B3" s="78" t="s">
        <v>42</v>
      </c>
      <c r="C3" s="78"/>
      <c r="D3" s="78"/>
      <c r="E3" s="78"/>
      <c r="F3" s="78"/>
    </row>
    <row r="4" spans="2:6" x14ac:dyDescent="0.3">
      <c r="B4" s="18"/>
      <c r="C4" s="77">
        <v>2013</v>
      </c>
      <c r="D4" s="77">
        <v>2014</v>
      </c>
      <c r="E4" s="77">
        <v>2015</v>
      </c>
      <c r="F4" s="20" t="s">
        <v>57</v>
      </c>
    </row>
    <row r="5" spans="2:6" x14ac:dyDescent="0.3">
      <c r="B5" s="17" t="s">
        <v>43</v>
      </c>
      <c r="C5" s="72">
        <v>1.3274545702387286</v>
      </c>
      <c r="D5" s="72">
        <v>1.3630102411721701</v>
      </c>
      <c r="E5" s="72">
        <v>1.1666000000000001</v>
      </c>
      <c r="F5" s="19">
        <f t="shared" ref="F5:F8" si="0">E5/D5-1</f>
        <v>-0.14410034146424311</v>
      </c>
    </row>
    <row r="6" spans="2:6" x14ac:dyDescent="0.3">
      <c r="B6" s="18" t="s">
        <v>44</v>
      </c>
      <c r="C6" s="73">
        <v>1.3385541054924619</v>
      </c>
      <c r="D6" s="73">
        <v>1.3646336356477602</v>
      </c>
      <c r="E6" s="73">
        <v>1.1363255770915648</v>
      </c>
      <c r="F6" s="16">
        <f t="shared" si="0"/>
        <v>-0.16730355502912897</v>
      </c>
    </row>
    <row r="7" spans="2:6" ht="15" thickBot="1" x14ac:dyDescent="0.35">
      <c r="B7" s="17" t="s">
        <v>45</v>
      </c>
      <c r="C7" s="72">
        <v>1.2975184165235294</v>
      </c>
      <c r="D7" s="72">
        <v>1.3823358236895218</v>
      </c>
      <c r="E7" s="72">
        <v>1.0857000000000001</v>
      </c>
      <c r="F7" s="19">
        <f t="shared" si="0"/>
        <v>-0.21459027437904787</v>
      </c>
    </row>
    <row r="8" spans="2:6" ht="15" thickBot="1" x14ac:dyDescent="0.35">
      <c r="B8" s="48" t="s">
        <v>56</v>
      </c>
      <c r="C8" s="74">
        <v>1.32117569741824</v>
      </c>
      <c r="D8" s="74">
        <v>1.3699932335031508</v>
      </c>
      <c r="E8" s="74">
        <v>1.1288</v>
      </c>
      <c r="F8" s="49">
        <f t="shared" si="0"/>
        <v>-0.17605432465268889</v>
      </c>
    </row>
    <row r="9" spans="2:6" x14ac:dyDescent="0.3">
      <c r="B9" s="17" t="s">
        <v>46</v>
      </c>
      <c r="C9" s="72">
        <v>1.3000984895059331</v>
      </c>
      <c r="D9" s="72">
        <v>1.3811007252373211</v>
      </c>
      <c r="E9" s="72"/>
      <c r="F9" s="17"/>
    </row>
    <row r="10" spans="2:6" x14ac:dyDescent="0.3">
      <c r="B10" s="18" t="s">
        <v>47</v>
      </c>
      <c r="C10" s="73">
        <v>1.2984733215960667</v>
      </c>
      <c r="D10" s="73">
        <v>1.3748202753130885</v>
      </c>
      <c r="E10" s="73"/>
      <c r="F10" s="18"/>
    </row>
    <row r="11" spans="2:6" x14ac:dyDescent="0.3">
      <c r="B11" s="17" t="s">
        <v>48</v>
      </c>
      <c r="C11" s="72">
        <v>1.3189779669936903</v>
      </c>
      <c r="D11" s="72">
        <v>1.3592348558869345</v>
      </c>
      <c r="E11" s="72"/>
      <c r="F11" s="17"/>
    </row>
    <row r="12" spans="2:6" x14ac:dyDescent="0.3">
      <c r="B12" s="18" t="s">
        <v>49</v>
      </c>
      <c r="C12" s="73">
        <v>1.3074910851199364</v>
      </c>
      <c r="D12" s="73">
        <v>1.3576248338419166</v>
      </c>
      <c r="E12" s="73"/>
      <c r="F12" s="18"/>
    </row>
    <row r="13" spans="2:6" x14ac:dyDescent="0.3">
      <c r="B13" s="17" t="s">
        <v>50</v>
      </c>
      <c r="C13" s="72">
        <v>1.331012551111824</v>
      </c>
      <c r="D13" s="72">
        <v>1.3329741221129472</v>
      </c>
      <c r="E13" s="72"/>
      <c r="F13" s="17"/>
    </row>
    <row r="14" spans="2:6" x14ac:dyDescent="0.3">
      <c r="B14" s="18" t="s">
        <v>51</v>
      </c>
      <c r="C14" s="73">
        <v>1.3338166021316424</v>
      </c>
      <c r="D14" s="73">
        <v>1.2936054416889053</v>
      </c>
      <c r="E14" s="73"/>
      <c r="F14" s="18"/>
    </row>
    <row r="15" spans="2:6" x14ac:dyDescent="0.3">
      <c r="B15" s="17" t="s">
        <v>52</v>
      </c>
      <c r="C15" s="72">
        <v>1.3632301380272707</v>
      </c>
      <c r="D15" s="72">
        <v>1.2682882519752119</v>
      </c>
      <c r="E15" s="72"/>
      <c r="F15" s="17"/>
    </row>
    <row r="16" spans="2:6" x14ac:dyDescent="0.3">
      <c r="B16" s="18" t="s">
        <v>53</v>
      </c>
      <c r="C16" s="73">
        <v>1.349910900117258</v>
      </c>
      <c r="D16" s="73">
        <v>1.247873610764856</v>
      </c>
      <c r="E16" s="73"/>
      <c r="F16" s="18"/>
    </row>
    <row r="17" spans="2:6" ht="15" thickBot="1" x14ac:dyDescent="0.35">
      <c r="B17" s="17" t="s">
        <v>54</v>
      </c>
      <c r="C17" s="72">
        <v>1.369363562805741</v>
      </c>
      <c r="D17" s="72">
        <v>1.2335043213826828</v>
      </c>
      <c r="E17" s="72"/>
      <c r="F17" s="17"/>
    </row>
    <row r="18" spans="2:6" ht="15" thickBot="1" x14ac:dyDescent="0.35">
      <c r="B18" s="20" t="s">
        <v>55</v>
      </c>
      <c r="C18" s="75">
        <v>1.3273999999999999</v>
      </c>
      <c r="D18" s="76">
        <v>1.3292809268169854</v>
      </c>
      <c r="E18" s="73"/>
      <c r="F18" s="18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5"/>
  <sheetViews>
    <sheetView tabSelected="1" workbookViewId="0">
      <selection sqref="A1:E1"/>
    </sheetView>
  </sheetViews>
  <sheetFormatPr defaultRowHeight="14.4" x14ac:dyDescent="0.3"/>
  <cols>
    <col min="1" max="1" width="28.6640625" bestFit="1" customWidth="1"/>
    <col min="2" max="3" width="11" bestFit="1" customWidth="1"/>
    <col min="6" max="6" width="32.33203125" bestFit="1" customWidth="1"/>
    <col min="7" max="8" width="11" bestFit="1" customWidth="1"/>
  </cols>
  <sheetData>
    <row r="1" spans="1:10" x14ac:dyDescent="0.3">
      <c r="A1" s="79" t="s">
        <v>59</v>
      </c>
      <c r="B1" s="80"/>
      <c r="C1" s="80"/>
      <c r="D1" s="80"/>
      <c r="E1" s="81"/>
      <c r="F1" s="79" t="s">
        <v>60</v>
      </c>
      <c r="G1" s="80"/>
      <c r="H1" s="80"/>
      <c r="I1" s="80"/>
      <c r="J1" s="81"/>
    </row>
    <row r="2" spans="1:10" x14ac:dyDescent="0.3">
      <c r="A2" s="34" t="s">
        <v>1</v>
      </c>
      <c r="B2" s="35" t="s">
        <v>38</v>
      </c>
      <c r="C2" s="35" t="s">
        <v>39</v>
      </c>
      <c r="D2" s="35" t="s">
        <v>2</v>
      </c>
      <c r="E2" s="36" t="s">
        <v>36</v>
      </c>
      <c r="F2" s="34" t="s">
        <v>1</v>
      </c>
      <c r="G2" s="35" t="s">
        <v>38</v>
      </c>
      <c r="H2" s="35" t="s">
        <v>39</v>
      </c>
      <c r="I2" s="35" t="s">
        <v>2</v>
      </c>
      <c r="J2" s="36" t="s">
        <v>36</v>
      </c>
    </row>
    <row r="3" spans="1:10" s="12" customFormat="1" x14ac:dyDescent="0.3">
      <c r="A3" s="56" t="s">
        <v>4</v>
      </c>
      <c r="B3" s="57">
        <v>3705489.84405</v>
      </c>
      <c r="C3" s="57">
        <v>3166269.7003700002</v>
      </c>
      <c r="D3" s="58">
        <f t="shared" ref="D3:D32" si="0">IF(B3=0,"",(C3/B3-1))</f>
        <v>-0.14551926098133539</v>
      </c>
      <c r="E3" s="59">
        <f>C3/$C$35</f>
        <v>9.7493236191867838E-2</v>
      </c>
      <c r="F3" s="56" t="s">
        <v>4</v>
      </c>
      <c r="G3" s="60">
        <f>B3/'2013-14-15 Ortalama Parite'!$D$8</f>
        <v>2704750.4713398116</v>
      </c>
      <c r="H3" s="60">
        <f>C3/'2013-14-15 Ortalama Parite'!$E$8</f>
        <v>2804987.3320074417</v>
      </c>
      <c r="I3" s="61">
        <f t="shared" ref="I3:I35" si="1">IF(G3=0,"",(H3/G3-1))</f>
        <v>3.7059559367773165E-2</v>
      </c>
      <c r="J3" s="59">
        <f>H3/$H$35</f>
        <v>9.7493236191867852E-2</v>
      </c>
    </row>
    <row r="4" spans="1:10" x14ac:dyDescent="0.3">
      <c r="A4" s="6" t="s">
        <v>5</v>
      </c>
      <c r="B4" s="7">
        <v>3007496.8440899998</v>
      </c>
      <c r="C4" s="7">
        <v>2293099.0523600001</v>
      </c>
      <c r="D4" s="8">
        <f t="shared" si="0"/>
        <v>-0.23753899962816427</v>
      </c>
      <c r="E4" s="40">
        <f t="shared" ref="E4:E35" si="2">C4/$C$35</f>
        <v>7.0607266177280192E-2</v>
      </c>
      <c r="F4" s="6" t="s">
        <v>5</v>
      </c>
      <c r="G4" s="38">
        <f>B4/'2013-14-15 Ortalama Parite'!$D$8</f>
        <v>2195264.0133846928</v>
      </c>
      <c r="H4" s="38">
        <f>C4/'2013-14-15 Ortalama Parite'!$E$8</f>
        <v>2031448.4872076542</v>
      </c>
      <c r="I4" s="39">
        <f t="shared" si="1"/>
        <v>-7.4622243692896606E-2</v>
      </c>
      <c r="J4" s="40">
        <f t="shared" ref="J4:J35" si="3">H4/$H$35</f>
        <v>7.0607266177280192E-2</v>
      </c>
    </row>
    <row r="5" spans="1:10" s="12" customFormat="1" x14ac:dyDescent="0.3">
      <c r="A5" s="56" t="s">
        <v>6</v>
      </c>
      <c r="B5" s="57">
        <v>2258841.6227699998</v>
      </c>
      <c r="C5" s="57">
        <v>2204017.4091599998</v>
      </c>
      <c r="D5" s="58">
        <f t="shared" si="0"/>
        <v>-2.4270941821396663E-2</v>
      </c>
      <c r="E5" s="59">
        <f t="shared" si="2"/>
        <v>6.7864335693549632E-2</v>
      </c>
      <c r="F5" s="56" t="s">
        <v>6</v>
      </c>
      <c r="G5" s="60">
        <f>B5/'2013-14-15 Ortalama Parite'!$D$8</f>
        <v>1648797.6491635749</v>
      </c>
      <c r="H5" s="60">
        <f>C5/'2013-14-15 Ortalama Parite'!$E$8</f>
        <v>1952531.368851878</v>
      </c>
      <c r="I5" s="61">
        <f t="shared" si="1"/>
        <v>0.18421527944462146</v>
      </c>
      <c r="J5" s="59">
        <f t="shared" si="3"/>
        <v>6.7864335693549632E-2</v>
      </c>
    </row>
    <row r="6" spans="1:10" s="12" customFormat="1" x14ac:dyDescent="0.3">
      <c r="A6" s="62" t="s">
        <v>7</v>
      </c>
      <c r="B6" s="63">
        <v>1812551.0513299999</v>
      </c>
      <c r="C6" s="63">
        <v>1602480.40496</v>
      </c>
      <c r="D6" s="64">
        <f t="shared" si="0"/>
        <v>-0.11589778186708499</v>
      </c>
      <c r="E6" s="65">
        <f t="shared" si="2"/>
        <v>4.9342290896871054E-2</v>
      </c>
      <c r="F6" s="62" t="s">
        <v>7</v>
      </c>
      <c r="G6" s="66">
        <f>B6/'2013-14-15 Ortalama Parite'!$D$8</f>
        <v>1323036.4990162787</v>
      </c>
      <c r="H6" s="66">
        <f>C6/'2013-14-15 Ortalama Parite'!$E$8</f>
        <v>1419631.8257973068</v>
      </c>
      <c r="I6" s="67">
        <f t="shared" si="1"/>
        <v>7.3010326512420454E-2</v>
      </c>
      <c r="J6" s="65">
        <f t="shared" si="3"/>
        <v>4.9342290896871061E-2</v>
      </c>
    </row>
    <row r="7" spans="1:10" x14ac:dyDescent="0.3">
      <c r="A7" s="3" t="s">
        <v>58</v>
      </c>
      <c r="B7" s="4">
        <v>1353532.9559599999</v>
      </c>
      <c r="C7" s="4">
        <v>1537559.0147899999</v>
      </c>
      <c r="D7" s="5">
        <f t="shared" si="0"/>
        <v>0.13595979175806527</v>
      </c>
      <c r="E7" s="29">
        <f t="shared" si="2"/>
        <v>4.7343283539725015E-2</v>
      </c>
      <c r="F7" s="3" t="s">
        <v>58</v>
      </c>
      <c r="G7" s="41">
        <f>B7/'2013-14-15 Ortalama Parite'!$D$8</f>
        <v>987985.13953163032</v>
      </c>
      <c r="H7" s="41">
        <f>C7/'2013-14-15 Ortalama Parite'!$E$8</f>
        <v>1362118.1916991496</v>
      </c>
      <c r="I7" s="28">
        <f t="shared" si="1"/>
        <v>0.37868287406112477</v>
      </c>
      <c r="J7" s="29">
        <f t="shared" si="3"/>
        <v>4.7343283539725022E-2</v>
      </c>
    </row>
    <row r="8" spans="1:10" s="12" customFormat="1" x14ac:dyDescent="0.3">
      <c r="A8" s="62" t="s">
        <v>8</v>
      </c>
      <c r="B8" s="63">
        <v>1615354.3082300001</v>
      </c>
      <c r="C8" s="63">
        <v>1387909.3049999999</v>
      </c>
      <c r="D8" s="64">
        <f t="shared" si="0"/>
        <v>-0.140801929379332</v>
      </c>
      <c r="E8" s="65">
        <f t="shared" si="2"/>
        <v>4.2735389745682133E-2</v>
      </c>
      <c r="F8" s="62" t="s">
        <v>8</v>
      </c>
      <c r="G8" s="66">
        <f>B8/'2013-14-15 Ortalama Parite'!$D$8</f>
        <v>1179096.5595497482</v>
      </c>
      <c r="H8" s="66">
        <f>C8/'2013-14-15 Ortalama Parite'!$E$8</f>
        <v>1229544.0334868887</v>
      </c>
      <c r="I8" s="67">
        <f t="shared" si="1"/>
        <v>4.2784853817574131E-2</v>
      </c>
      <c r="J8" s="65">
        <f t="shared" si="3"/>
        <v>4.2735389745682133E-2</v>
      </c>
    </row>
    <row r="9" spans="1:10" s="12" customFormat="1" x14ac:dyDescent="0.3">
      <c r="A9" s="56" t="s">
        <v>11</v>
      </c>
      <c r="B9" s="57">
        <v>1101018.60558</v>
      </c>
      <c r="C9" s="57">
        <v>1158822.9999500001</v>
      </c>
      <c r="D9" s="58">
        <f t="shared" si="0"/>
        <v>5.250083338923206E-2</v>
      </c>
      <c r="E9" s="59">
        <f t="shared" si="2"/>
        <v>3.568154804547826E-2</v>
      </c>
      <c r="F9" s="56" t="s">
        <v>11</v>
      </c>
      <c r="G9" s="60">
        <f>B9/'2013-14-15 Ortalama Parite'!$D$8</f>
        <v>803667.18510326697</v>
      </c>
      <c r="H9" s="60">
        <f>C9/'2013-14-15 Ortalama Parite'!$E$8</f>
        <v>1026597.2713944012</v>
      </c>
      <c r="I9" s="61">
        <f t="shared" si="1"/>
        <v>0.27739105244478646</v>
      </c>
      <c r="J9" s="59">
        <f t="shared" si="3"/>
        <v>3.568154804547826E-2</v>
      </c>
    </row>
    <row r="10" spans="1:10" x14ac:dyDescent="0.3">
      <c r="A10" s="6" t="s">
        <v>10</v>
      </c>
      <c r="B10" s="7">
        <v>1437523.9248500001</v>
      </c>
      <c r="C10" s="7">
        <v>938775.63041999994</v>
      </c>
      <c r="D10" s="8">
        <f t="shared" si="0"/>
        <v>-0.34694956084438211</v>
      </c>
      <c r="E10" s="40">
        <f t="shared" si="2"/>
        <v>2.8906025995514992E-2</v>
      </c>
      <c r="F10" s="6" t="s">
        <v>10</v>
      </c>
      <c r="G10" s="38">
        <f>B10/'2013-14-15 Ortalama Parite'!$D$8</f>
        <v>1049292.7188948002</v>
      </c>
      <c r="H10" s="38">
        <f>C10/'2013-14-15 Ortalama Parite'!$E$8</f>
        <v>831658.07088944002</v>
      </c>
      <c r="I10" s="39">
        <f t="shared" si="1"/>
        <v>-0.20741080547532109</v>
      </c>
      <c r="J10" s="40">
        <f t="shared" si="3"/>
        <v>2.8906025995514992E-2</v>
      </c>
    </row>
    <row r="11" spans="1:10" x14ac:dyDescent="0.3">
      <c r="A11" s="3" t="s">
        <v>15</v>
      </c>
      <c r="B11" s="4">
        <v>797500.86459000001</v>
      </c>
      <c r="C11" s="4">
        <v>935465.23967000004</v>
      </c>
      <c r="D11" s="5">
        <f t="shared" si="0"/>
        <v>0.17299589405577431</v>
      </c>
      <c r="E11" s="29">
        <f t="shared" si="2"/>
        <v>2.8804095099596871E-2</v>
      </c>
      <c r="F11" s="3" t="s">
        <v>15</v>
      </c>
      <c r="G11" s="41">
        <f>B11/'2013-14-15 Ortalama Parite'!$D$8</f>
        <v>582120.29452929844</v>
      </c>
      <c r="H11" s="41">
        <f>C11/'2013-14-15 Ortalama Parite'!$E$8</f>
        <v>828725.40722005675</v>
      </c>
      <c r="I11" s="28">
        <f t="shared" si="1"/>
        <v>0.42363256359265544</v>
      </c>
      <c r="J11" s="29">
        <f t="shared" si="3"/>
        <v>2.8804095099596871E-2</v>
      </c>
    </row>
    <row r="12" spans="1:10" x14ac:dyDescent="0.3">
      <c r="A12" s="6" t="s">
        <v>61</v>
      </c>
      <c r="B12" s="7">
        <v>663945.61843999999</v>
      </c>
      <c r="C12" s="7">
        <v>875393.36179999996</v>
      </c>
      <c r="D12" s="8">
        <f t="shared" si="0"/>
        <v>0.31847147942148557</v>
      </c>
      <c r="E12" s="40">
        <f t="shared" si="2"/>
        <v>2.6954410034239179E-2</v>
      </c>
      <c r="F12" s="6" t="s">
        <v>61</v>
      </c>
      <c r="G12" s="38">
        <f>B12/'2013-14-15 Ortalama Parite'!$D$8</f>
        <v>484634.23190949141</v>
      </c>
      <c r="H12" s="38">
        <f>C12/'2013-14-15 Ortalama Parite'!$E$8</f>
        <v>775507.93922749814</v>
      </c>
      <c r="I12" s="39">
        <f t="shared" si="1"/>
        <v>0.60019224430751583</v>
      </c>
      <c r="J12" s="40">
        <f t="shared" si="3"/>
        <v>2.6954410034239179E-2</v>
      </c>
    </row>
    <row r="13" spans="1:10" x14ac:dyDescent="0.3">
      <c r="A13" s="3" t="s">
        <v>17</v>
      </c>
      <c r="B13" s="4">
        <v>719628.56237000006</v>
      </c>
      <c r="C13" s="4">
        <v>794341.71597000002</v>
      </c>
      <c r="D13" s="5">
        <f t="shared" si="0"/>
        <v>0.103821829075186</v>
      </c>
      <c r="E13" s="29">
        <f t="shared" si="2"/>
        <v>2.4458732786744944E-2</v>
      </c>
      <c r="F13" s="3" t="s">
        <v>17</v>
      </c>
      <c r="G13" s="41">
        <f>B13/'2013-14-15 Ortalama Parite'!$D$8</f>
        <v>525278.91727601364</v>
      </c>
      <c r="H13" s="41">
        <f>C13/'2013-14-15 Ortalama Parite'!$E$8</f>
        <v>703704.56765591784</v>
      </c>
      <c r="I13" s="28">
        <f t="shared" si="1"/>
        <v>0.33967792064677216</v>
      </c>
      <c r="J13" s="29">
        <f t="shared" si="3"/>
        <v>2.4458732786744947E-2</v>
      </c>
    </row>
    <row r="14" spans="1:10" s="12" customFormat="1" x14ac:dyDescent="0.3">
      <c r="A14" s="62" t="s">
        <v>13</v>
      </c>
      <c r="B14" s="63">
        <v>908370.76139999996</v>
      </c>
      <c r="C14" s="63">
        <v>727810.55146999995</v>
      </c>
      <c r="D14" s="64">
        <f t="shared" si="0"/>
        <v>-0.19877369197982209</v>
      </c>
      <c r="E14" s="65">
        <f t="shared" si="2"/>
        <v>2.2410158550014398E-2</v>
      </c>
      <c r="F14" s="62" t="s">
        <v>13</v>
      </c>
      <c r="G14" s="66">
        <f>B14/'2013-14-15 Ortalama Parite'!$D$8</f>
        <v>663047.62621144054</v>
      </c>
      <c r="H14" s="66">
        <f>C14/'2013-14-15 Ortalama Parite'!$E$8</f>
        <v>644764.84006909991</v>
      </c>
      <c r="I14" s="67">
        <f t="shared" si="1"/>
        <v>-2.7573865616269289E-2</v>
      </c>
      <c r="J14" s="65">
        <f t="shared" si="3"/>
        <v>2.2410158550014402E-2</v>
      </c>
    </row>
    <row r="15" spans="1:10" s="12" customFormat="1" x14ac:dyDescent="0.3">
      <c r="A15" s="56" t="s">
        <v>19</v>
      </c>
      <c r="B15" s="57">
        <v>741618.53063000005</v>
      </c>
      <c r="C15" s="57">
        <v>640095.09169999999</v>
      </c>
      <c r="D15" s="58">
        <f t="shared" si="0"/>
        <v>-0.13689442042899946</v>
      </c>
      <c r="E15" s="59">
        <f t="shared" si="2"/>
        <v>1.9709294490318042E-2</v>
      </c>
      <c r="F15" s="56" t="s">
        <v>19</v>
      </c>
      <c r="G15" s="60">
        <f>B15/'2013-14-15 Ortalama Parite'!$D$8</f>
        <v>541330.06827605946</v>
      </c>
      <c r="H15" s="60">
        <f>C15/'2013-14-15 Ortalama Parite'!$E$8</f>
        <v>567058.01886959595</v>
      </c>
      <c r="I15" s="61">
        <f t="shared" si="1"/>
        <v>4.7527288989268168E-2</v>
      </c>
      <c r="J15" s="59">
        <f t="shared" si="3"/>
        <v>1.9709294490318042E-2</v>
      </c>
    </row>
    <row r="16" spans="1:10" x14ac:dyDescent="0.3">
      <c r="A16" s="62" t="s">
        <v>16</v>
      </c>
      <c r="B16" s="63">
        <v>738819.77411999996</v>
      </c>
      <c r="C16" s="63">
        <v>639871.34360999998</v>
      </c>
      <c r="D16" s="64">
        <f t="shared" si="0"/>
        <v>-0.1339276965452858</v>
      </c>
      <c r="E16" s="65">
        <f t="shared" si="2"/>
        <v>1.97024050186526E-2</v>
      </c>
      <c r="F16" s="62" t="s">
        <v>16</v>
      </c>
      <c r="G16" s="66">
        <f>B16/'2013-14-15 Ortalama Parite'!$D$8</f>
        <v>539287.17022258253</v>
      </c>
      <c r="H16" s="66">
        <f>C16/'2013-14-15 Ortalama Parite'!$E$8</f>
        <v>566859.80121367821</v>
      </c>
      <c r="I16" s="67">
        <f t="shared" si="1"/>
        <v>5.1127919434307056E-2</v>
      </c>
      <c r="J16" s="65">
        <f t="shared" si="3"/>
        <v>1.97024050186526E-2</v>
      </c>
    </row>
    <row r="17" spans="1:10" s="12" customFormat="1" x14ac:dyDescent="0.3">
      <c r="A17" s="50" t="s">
        <v>14</v>
      </c>
      <c r="B17" s="51">
        <v>765679.42451000004</v>
      </c>
      <c r="C17" s="51">
        <v>635089.30223000003</v>
      </c>
      <c r="D17" s="52">
        <f t="shared" si="0"/>
        <v>-0.17055456644087275</v>
      </c>
      <c r="E17" s="55">
        <f t="shared" si="2"/>
        <v>1.9555160237298332E-2</v>
      </c>
      <c r="F17" s="50" t="s">
        <v>14</v>
      </c>
      <c r="G17" s="53">
        <f>B17/'2013-14-15 Ortalama Parite'!$D$8</f>
        <v>558892.8512822754</v>
      </c>
      <c r="H17" s="53">
        <f>C17/'2013-14-15 Ortalama Parite'!$E$8</f>
        <v>562623.4073618002</v>
      </c>
      <c r="I17" s="54">
        <f t="shared" si="1"/>
        <v>6.6749039122002696E-3</v>
      </c>
      <c r="J17" s="55">
        <f t="shared" si="3"/>
        <v>1.9555160237298336E-2</v>
      </c>
    </row>
    <row r="18" spans="1:10" x14ac:dyDescent="0.3">
      <c r="A18" s="6" t="s">
        <v>18</v>
      </c>
      <c r="B18" s="7">
        <v>789003.52364999999</v>
      </c>
      <c r="C18" s="7">
        <v>625857.65027999994</v>
      </c>
      <c r="D18" s="8">
        <f t="shared" si="0"/>
        <v>-0.20677458145595196</v>
      </c>
      <c r="E18" s="40">
        <f t="shared" si="2"/>
        <v>1.927090661736908E-2</v>
      </c>
      <c r="F18" s="6" t="s">
        <v>18</v>
      </c>
      <c r="G18" s="38">
        <f>B18/'2013-14-15 Ortalama Parite'!$D$8</f>
        <v>575917.82525266416</v>
      </c>
      <c r="H18" s="38">
        <f>C18/'2013-14-15 Ortalama Parite'!$E$8</f>
        <v>554445.11895818566</v>
      </c>
      <c r="I18" s="39">
        <f t="shared" si="1"/>
        <v>-3.7284323132485198E-2</v>
      </c>
      <c r="J18" s="40">
        <f t="shared" si="3"/>
        <v>1.9270906617369084E-2</v>
      </c>
    </row>
    <row r="19" spans="1:10" s="12" customFormat="1" x14ac:dyDescent="0.3">
      <c r="A19" s="56" t="s">
        <v>22</v>
      </c>
      <c r="B19" s="57">
        <v>608832.05053000001</v>
      </c>
      <c r="C19" s="57">
        <v>568016.67276999995</v>
      </c>
      <c r="D19" s="58">
        <f t="shared" si="0"/>
        <v>-6.7038812632267741E-2</v>
      </c>
      <c r="E19" s="59">
        <f t="shared" si="2"/>
        <v>1.7489913645957967E-2</v>
      </c>
      <c r="F19" s="56" t="s">
        <v>22</v>
      </c>
      <c r="G19" s="60">
        <f>B19/'2013-14-15 Ortalama Parite'!$D$8</f>
        <v>444405.15152996907</v>
      </c>
      <c r="H19" s="60">
        <f>C19/'2013-14-15 Ortalama Parite'!$E$8</f>
        <v>503203.99784727138</v>
      </c>
      <c r="I19" s="61">
        <f t="shared" si="1"/>
        <v>0.13230910153690489</v>
      </c>
      <c r="J19" s="59">
        <f t="shared" si="3"/>
        <v>1.7489913645957967E-2</v>
      </c>
    </row>
    <row r="20" spans="1:10" x14ac:dyDescent="0.3">
      <c r="A20" s="6" t="s">
        <v>62</v>
      </c>
      <c r="B20" s="7">
        <v>609878.90911999997</v>
      </c>
      <c r="C20" s="7">
        <v>538100.32282</v>
      </c>
      <c r="D20" s="8">
        <f t="shared" si="0"/>
        <v>-0.11769317683664449</v>
      </c>
      <c r="E20" s="40">
        <f t="shared" si="2"/>
        <v>1.656875340135433E-2</v>
      </c>
      <c r="F20" s="6" t="s">
        <v>62</v>
      </c>
      <c r="G20" s="38">
        <f>B20/'2013-14-15 Ortalama Parite'!$D$8</f>
        <v>445169.28566172899</v>
      </c>
      <c r="H20" s="38">
        <f>C20/'2013-14-15 Ortalama Parite'!$E$8</f>
        <v>476701.20731750532</v>
      </c>
      <c r="I20" s="39">
        <f t="shared" si="1"/>
        <v>7.0831305463729732E-2</v>
      </c>
      <c r="J20" s="40">
        <f t="shared" si="3"/>
        <v>1.656875340135433E-2</v>
      </c>
    </row>
    <row r="21" spans="1:10" x14ac:dyDescent="0.3">
      <c r="A21" s="3" t="s">
        <v>24</v>
      </c>
      <c r="B21" s="4">
        <v>529057.77150999999</v>
      </c>
      <c r="C21" s="4">
        <v>459850.74583000003</v>
      </c>
      <c r="D21" s="5">
        <f t="shared" si="0"/>
        <v>-0.13081184968226456</v>
      </c>
      <c r="E21" s="29">
        <f t="shared" si="2"/>
        <v>1.415935520937203E-2</v>
      </c>
      <c r="F21" s="3" t="s">
        <v>24</v>
      </c>
      <c r="G21" s="41">
        <f>B21/'2013-14-15 Ortalama Parite'!$D$8</f>
        <v>386175.46318617143</v>
      </c>
      <c r="H21" s="41">
        <f>C21/'2013-14-15 Ortalama Parite'!$E$8</f>
        <v>407380.1788004961</v>
      </c>
      <c r="I21" s="28">
        <f t="shared" si="1"/>
        <v>5.4909536300865591E-2</v>
      </c>
      <c r="J21" s="29">
        <f t="shared" si="3"/>
        <v>1.415935520937203E-2</v>
      </c>
    </row>
    <row r="22" spans="1:10" x14ac:dyDescent="0.3">
      <c r="A22" s="6" t="s">
        <v>23</v>
      </c>
      <c r="B22" s="7">
        <v>495184.58724000002</v>
      </c>
      <c r="C22" s="7">
        <v>457030.22291000001</v>
      </c>
      <c r="D22" s="8">
        <f t="shared" si="0"/>
        <v>-7.7050791388036166E-2</v>
      </c>
      <c r="E22" s="40">
        <f t="shared" si="2"/>
        <v>1.4072507930635161E-2</v>
      </c>
      <c r="F22" s="6" t="s">
        <v>23</v>
      </c>
      <c r="G22" s="38">
        <f>B22/'2013-14-15 Ortalama Parite'!$D$8</f>
        <v>361450.38904592599</v>
      </c>
      <c r="H22" s="38">
        <f>C22/'2013-14-15 Ortalama Parite'!$E$8</f>
        <v>404881.48734053865</v>
      </c>
      <c r="I22" s="39">
        <f t="shared" si="1"/>
        <v>0.12015784077381175</v>
      </c>
      <c r="J22" s="40">
        <f t="shared" si="3"/>
        <v>1.4072507930635162E-2</v>
      </c>
    </row>
    <row r="23" spans="1:10" x14ac:dyDescent="0.3">
      <c r="A23" s="3" t="s">
        <v>21</v>
      </c>
      <c r="B23" s="4">
        <v>685177.54559999995</v>
      </c>
      <c r="C23" s="4">
        <v>455640.07912000001</v>
      </c>
      <c r="D23" s="5">
        <f t="shared" si="0"/>
        <v>-0.3350043619409584</v>
      </c>
      <c r="E23" s="29">
        <f t="shared" si="2"/>
        <v>1.4029703738420173E-2</v>
      </c>
      <c r="F23" s="3" t="s">
        <v>21</v>
      </c>
      <c r="G23" s="41">
        <f>B23/'2013-14-15 Ortalama Parite'!$D$8</f>
        <v>500132.06550514261</v>
      </c>
      <c r="H23" s="41">
        <f>C23/'2013-14-15 Ortalama Parite'!$E$8</f>
        <v>403649.96378454997</v>
      </c>
      <c r="I23" s="28">
        <f t="shared" si="1"/>
        <v>-0.19291324906981111</v>
      </c>
      <c r="J23" s="29">
        <f t="shared" si="3"/>
        <v>1.4029703738420173E-2</v>
      </c>
    </row>
    <row r="24" spans="1:10" s="12" customFormat="1" x14ac:dyDescent="0.3">
      <c r="A24" s="62" t="s">
        <v>26</v>
      </c>
      <c r="B24" s="63">
        <v>474283.19584</v>
      </c>
      <c r="C24" s="63">
        <v>391003.08606</v>
      </c>
      <c r="D24" s="64">
        <f t="shared" si="0"/>
        <v>-0.17559152529640676</v>
      </c>
      <c r="E24" s="65">
        <f t="shared" si="2"/>
        <v>1.2039453308902336E-2</v>
      </c>
      <c r="F24" s="62" t="s">
        <v>26</v>
      </c>
      <c r="G24" s="66">
        <f>B24/'2013-14-15 Ortalama Parite'!$D$8</f>
        <v>346193.8236200122</v>
      </c>
      <c r="H24" s="66">
        <f>C24/'2013-14-15 Ortalama Parite'!$E$8</f>
        <v>346388.27609851171</v>
      </c>
      <c r="I24" s="67">
        <f t="shared" si="1"/>
        <v>5.6168673509593425E-4</v>
      </c>
      <c r="J24" s="65">
        <f t="shared" si="3"/>
        <v>1.2039453308902338E-2</v>
      </c>
    </row>
    <row r="25" spans="1:10" x14ac:dyDescent="0.3">
      <c r="A25" s="3" t="s">
        <v>25</v>
      </c>
      <c r="B25" s="4">
        <v>645262.57889</v>
      </c>
      <c r="C25" s="4">
        <v>367060.31943999999</v>
      </c>
      <c r="D25" s="5">
        <f t="shared" si="0"/>
        <v>-0.43114581342772407</v>
      </c>
      <c r="E25" s="29">
        <f t="shared" si="2"/>
        <v>1.1302226849356689E-2</v>
      </c>
      <c r="F25" s="3" t="s">
        <v>25</v>
      </c>
      <c r="G25" s="41">
        <f>B25/'2013-14-15 Ortalama Parite'!$D$8</f>
        <v>470996.90940810472</v>
      </c>
      <c r="H25" s="41">
        <f>C25/'2013-14-15 Ortalama Parite'!$E$8</f>
        <v>325177.46229624376</v>
      </c>
      <c r="I25" s="28">
        <f t="shared" si="1"/>
        <v>-0.30959746061839399</v>
      </c>
      <c r="J25" s="29">
        <f t="shared" si="3"/>
        <v>1.1302226849356689E-2</v>
      </c>
    </row>
    <row r="26" spans="1:10" x14ac:dyDescent="0.3">
      <c r="A26" s="6" t="s">
        <v>29</v>
      </c>
      <c r="B26" s="7">
        <v>346838.20837000001</v>
      </c>
      <c r="C26" s="7">
        <v>356717.33370000002</v>
      </c>
      <c r="D26" s="8">
        <f t="shared" si="0"/>
        <v>2.8483382429023374E-2</v>
      </c>
      <c r="E26" s="40">
        <f t="shared" si="2"/>
        <v>1.0983753931032295E-2</v>
      </c>
      <c r="F26" s="6" t="s">
        <v>29</v>
      </c>
      <c r="G26" s="38">
        <f>B26/'2013-14-15 Ortalama Parite'!$D$8</f>
        <v>253167.82586080002</v>
      </c>
      <c r="H26" s="38">
        <f>C26/'2013-14-15 Ortalama Parite'!$E$8</f>
        <v>316014.64714741317</v>
      </c>
      <c r="I26" s="39">
        <f t="shared" si="1"/>
        <v>0.24824173874751532</v>
      </c>
      <c r="J26" s="40">
        <f t="shared" si="3"/>
        <v>1.0983753931032295E-2</v>
      </c>
    </row>
    <row r="27" spans="1:10" s="12" customFormat="1" x14ac:dyDescent="0.3">
      <c r="A27" s="50" t="s">
        <v>31</v>
      </c>
      <c r="B27" s="51">
        <v>392268.91178999998</v>
      </c>
      <c r="C27" s="51">
        <v>299855.39334000001</v>
      </c>
      <c r="D27" s="52">
        <f t="shared" si="0"/>
        <v>-0.23558715889133031</v>
      </c>
      <c r="E27" s="55">
        <f t="shared" si="2"/>
        <v>9.2329066860242122E-3</v>
      </c>
      <c r="F27" s="50" t="s">
        <v>31</v>
      </c>
      <c r="G27" s="53">
        <f>B27/'2013-14-15 Ortalama Parite'!$D$8</f>
        <v>286329.08703274833</v>
      </c>
      <c r="H27" s="53">
        <f>C27/'2013-14-15 Ortalama Parite'!$E$8</f>
        <v>265640.85164776753</v>
      </c>
      <c r="I27" s="54">
        <f t="shared" si="1"/>
        <v>-7.2253348758153368E-2</v>
      </c>
      <c r="J27" s="55">
        <f t="shared" si="3"/>
        <v>9.2329066860242122E-3</v>
      </c>
    </row>
    <row r="28" spans="1:10" x14ac:dyDescent="0.3">
      <c r="A28" s="62" t="s">
        <v>28</v>
      </c>
      <c r="B28" s="63">
        <v>364539.84145000001</v>
      </c>
      <c r="C28" s="63">
        <v>299547.34427</v>
      </c>
      <c r="D28" s="64">
        <f t="shared" si="0"/>
        <v>-0.17828640326797951</v>
      </c>
      <c r="E28" s="65">
        <f t="shared" si="2"/>
        <v>9.2234214862205802E-3</v>
      </c>
      <c r="F28" s="62" t="s">
        <v>28</v>
      </c>
      <c r="G28" s="66">
        <f>B28/'2013-14-15 Ortalama Parite'!$D$8</f>
        <v>266088.7897364652</v>
      </c>
      <c r="H28" s="66">
        <f>C28/'2013-14-15 Ortalama Parite'!$E$8</f>
        <v>265367.95204642095</v>
      </c>
      <c r="I28" s="67">
        <f t="shared" si="1"/>
        <v>-2.7090118706547539E-3</v>
      </c>
      <c r="J28" s="65">
        <f t="shared" si="3"/>
        <v>9.2234214862205802E-3</v>
      </c>
    </row>
    <row r="29" spans="1:10" s="12" customFormat="1" x14ac:dyDescent="0.3">
      <c r="A29" s="56" t="s">
        <v>32</v>
      </c>
      <c r="B29" s="57">
        <v>325074.95051</v>
      </c>
      <c r="C29" s="57">
        <v>267138.96730999998</v>
      </c>
      <c r="D29" s="58">
        <f t="shared" si="0"/>
        <v>-0.17822346234031894</v>
      </c>
      <c r="E29" s="59">
        <f t="shared" si="2"/>
        <v>8.2255287453756841E-3</v>
      </c>
      <c r="F29" s="56" t="s">
        <v>32</v>
      </c>
      <c r="G29" s="60">
        <f>B29/'2013-14-15 Ortalama Parite'!$D$8</f>
        <v>237282.1577218778</v>
      </c>
      <c r="H29" s="60">
        <f>C29/'2013-14-15 Ortalama Parite'!$E$8</f>
        <v>236657.48344259389</v>
      </c>
      <c r="I29" s="61">
        <f t="shared" si="1"/>
        <v>-2.6326222134919197E-3</v>
      </c>
      <c r="J29" s="59">
        <f t="shared" si="3"/>
        <v>8.2255287453756841E-3</v>
      </c>
    </row>
    <row r="30" spans="1:10" x14ac:dyDescent="0.3">
      <c r="A30" s="6" t="s">
        <v>27</v>
      </c>
      <c r="B30" s="7">
        <v>469985.34289999999</v>
      </c>
      <c r="C30" s="7">
        <v>260582.75784999999</v>
      </c>
      <c r="D30" s="8">
        <f t="shared" si="0"/>
        <v>-0.44555130965978895</v>
      </c>
      <c r="E30" s="40">
        <f t="shared" si="2"/>
        <v>8.0236552039864451E-3</v>
      </c>
      <c r="F30" s="6" t="s">
        <v>27</v>
      </c>
      <c r="G30" s="38">
        <f>B30/'2013-14-15 Ortalama Parite'!$D$8</f>
        <v>343056.68919124559</v>
      </c>
      <c r="H30" s="38">
        <f>C30/'2013-14-15 Ortalama Parite'!$E$8</f>
        <v>230849.36024982281</v>
      </c>
      <c r="I30" s="39">
        <f t="shared" si="1"/>
        <v>-0.32708101161341874</v>
      </c>
      <c r="J30" s="40">
        <f t="shared" si="3"/>
        <v>8.0236552039864451E-3</v>
      </c>
    </row>
    <row r="31" spans="1:10" x14ac:dyDescent="0.3">
      <c r="A31" s="3" t="s">
        <v>30</v>
      </c>
      <c r="B31" s="4">
        <v>291399.51228999998</v>
      </c>
      <c r="C31" s="4">
        <v>258746.26895</v>
      </c>
      <c r="D31" s="5">
        <f t="shared" si="0"/>
        <v>-0.11205661630450348</v>
      </c>
      <c r="E31" s="29">
        <f t="shared" si="2"/>
        <v>7.9671075112644641E-3</v>
      </c>
      <c r="F31" s="3" t="s">
        <v>30</v>
      </c>
      <c r="G31" s="41">
        <f>B31/'2013-14-15 Ortalama Parite'!$D$8</f>
        <v>212701.42447702083</v>
      </c>
      <c r="H31" s="41">
        <f>C31/'2013-14-15 Ortalama Parite'!$E$8</f>
        <v>229222.42111091423</v>
      </c>
      <c r="I31" s="28">
        <f t="shared" si="1"/>
        <v>7.7672242555565152E-2</v>
      </c>
      <c r="J31" s="29">
        <f t="shared" si="3"/>
        <v>7.9671075112644641E-3</v>
      </c>
    </row>
    <row r="32" spans="1:10" s="12" customFormat="1" ht="15" thickBot="1" x14ac:dyDescent="0.35">
      <c r="A32" s="62" t="s">
        <v>33</v>
      </c>
      <c r="B32" s="63">
        <v>258049.85341000001</v>
      </c>
      <c r="C32" s="63">
        <v>237045.52084000001</v>
      </c>
      <c r="D32" s="64">
        <f t="shared" si="0"/>
        <v>-8.1396413493122433E-2</v>
      </c>
      <c r="E32" s="65">
        <f t="shared" si="2"/>
        <v>7.298915486819664E-3</v>
      </c>
      <c r="F32" s="62" t="s">
        <v>33</v>
      </c>
      <c r="G32" s="66">
        <f>B32/'2013-14-15 Ortalama Parite'!$D$8</f>
        <v>188358.48754533759</v>
      </c>
      <c r="H32" s="66">
        <f>C32/'2013-14-15 Ortalama Parite'!$E$8</f>
        <v>209997.80372076543</v>
      </c>
      <c r="I32" s="67">
        <f t="shared" si="1"/>
        <v>0.11488367982472414</v>
      </c>
      <c r="J32" s="65">
        <f t="shared" si="3"/>
        <v>7.2989154868196649E-3</v>
      </c>
    </row>
    <row r="33" spans="1:10" s="12" customFormat="1" x14ac:dyDescent="0.3">
      <c r="A33" s="68" t="s">
        <v>41</v>
      </c>
      <c r="B33" s="69">
        <f>+B3+B5+B6+B8+B9+B14+B15+B17+B19+B24+B27+B29+B32</f>
        <v>14967433.110579999</v>
      </c>
      <c r="C33" s="69">
        <f>+C3+C5+C6+C8+C9+C14+C15+C17+C19+C24+C27+C29+C32</f>
        <v>13285554.405160002</v>
      </c>
      <c r="D33" s="70">
        <f t="shared" ref="D33:D35" si="4">IF(B33=0,"",(C33/B33-1))</f>
        <v>-0.11236921474739248</v>
      </c>
      <c r="E33" s="71">
        <f t="shared" si="2"/>
        <v>0.40907813172415963</v>
      </c>
      <c r="F33" s="68" t="s">
        <v>41</v>
      </c>
      <c r="G33" s="69">
        <f>B33/'2013-14-15 Ortalama Parite'!$D$8</f>
        <v>10925187.6173924</v>
      </c>
      <c r="H33" s="69">
        <f>C33/'2013-14-15 Ortalama Parite'!$E$8</f>
        <v>11769626.510595324</v>
      </c>
      <c r="I33" s="70">
        <f t="shared" si="1"/>
        <v>7.7292850500673804E-2</v>
      </c>
      <c r="J33" s="71">
        <f t="shared" si="3"/>
        <v>0.40907813172415963</v>
      </c>
    </row>
    <row r="34" spans="1:10" x14ac:dyDescent="0.3">
      <c r="A34" s="26" t="s">
        <v>40</v>
      </c>
      <c r="B34" s="27">
        <f>SUM(B3:B32)</f>
        <v>28912209.476019997</v>
      </c>
      <c r="C34" s="27">
        <f>SUM(C3:C32)</f>
        <v>25379192.808949992</v>
      </c>
      <c r="D34" s="28">
        <f t="shared" si="4"/>
        <v>-0.12219808624450912</v>
      </c>
      <c r="E34" s="29">
        <f t="shared" si="2"/>
        <v>0.78145574225492431</v>
      </c>
      <c r="F34" s="26" t="s">
        <v>40</v>
      </c>
      <c r="G34" s="27">
        <f>B34/'2013-14-15 Ortalama Parite'!$D$8</f>
        <v>21103906.770466179</v>
      </c>
      <c r="H34" s="27">
        <f>C34/'2013-14-15 Ortalama Parite'!$E$8</f>
        <v>22483338.774760801</v>
      </c>
      <c r="I34" s="28">
        <f t="shared" si="1"/>
        <v>6.5363821935807032E-2</v>
      </c>
      <c r="J34" s="29">
        <f t="shared" si="3"/>
        <v>0.78145574225492442</v>
      </c>
    </row>
    <row r="35" spans="1:10" ht="15" thickBot="1" x14ac:dyDescent="0.35">
      <c r="A35" s="30" t="s">
        <v>64</v>
      </c>
      <c r="B35" s="31">
        <v>37010620.380429998</v>
      </c>
      <c r="C35" s="31">
        <v>32476814.023680001</v>
      </c>
      <c r="D35" s="32">
        <f t="shared" si="4"/>
        <v>-0.12250014482727567</v>
      </c>
      <c r="E35" s="33">
        <f t="shared" si="2"/>
        <v>1</v>
      </c>
      <c r="F35" s="30" t="s">
        <v>63</v>
      </c>
      <c r="G35" s="31">
        <f>B35/'2013-14-15 Ortalama Parite'!$D$8</f>
        <v>27015184.801892582</v>
      </c>
      <c r="H35" s="31">
        <f>C35/'2013-14-15 Ortalama Parite'!$E$8</f>
        <v>28771096.760878809</v>
      </c>
      <c r="I35" s="32">
        <f t="shared" si="1"/>
        <v>6.4997221816643469E-2</v>
      </c>
      <c r="J35" s="33">
        <f t="shared" si="3"/>
        <v>1</v>
      </c>
    </row>
  </sheetData>
  <mergeCells count="2">
    <mergeCell ref="A1:E1"/>
    <mergeCell ref="F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1" workbookViewId="0">
      <selection activeCell="J34" sqref="J34"/>
    </sheetView>
  </sheetViews>
  <sheetFormatPr defaultRowHeight="14.4" x14ac:dyDescent="0.3"/>
  <cols>
    <col min="1" max="1" width="28.6640625" bestFit="1" customWidth="1"/>
    <col min="2" max="3" width="12.109375" bestFit="1" customWidth="1"/>
    <col min="6" max="6" width="28.6640625" bestFit="1" customWidth="1"/>
    <col min="7" max="8" width="12.109375" bestFit="1" customWidth="1"/>
  </cols>
  <sheetData>
    <row r="1" spans="1:10" x14ac:dyDescent="0.3">
      <c r="A1" s="82" t="s">
        <v>0</v>
      </c>
      <c r="B1" s="82"/>
      <c r="C1" s="82"/>
      <c r="D1" s="82"/>
      <c r="E1" s="82"/>
      <c r="F1" s="82" t="s">
        <v>34</v>
      </c>
      <c r="G1" s="82"/>
      <c r="H1" s="82"/>
      <c r="I1" s="82"/>
      <c r="J1" s="82"/>
    </row>
    <row r="2" spans="1:10" x14ac:dyDescent="0.3">
      <c r="A2" s="1" t="s">
        <v>1</v>
      </c>
      <c r="B2" s="2">
        <v>2013</v>
      </c>
      <c r="C2" s="2">
        <v>2014</v>
      </c>
      <c r="D2" s="2" t="s">
        <v>2</v>
      </c>
      <c r="E2" s="2" t="s">
        <v>36</v>
      </c>
      <c r="F2" s="1" t="s">
        <v>1</v>
      </c>
      <c r="G2" s="2">
        <v>2013</v>
      </c>
      <c r="H2" s="2">
        <v>2014</v>
      </c>
      <c r="I2" s="2" t="s">
        <v>2</v>
      </c>
      <c r="J2" s="2" t="s">
        <v>37</v>
      </c>
    </row>
    <row r="3" spans="1:10" s="12" customFormat="1" x14ac:dyDescent="0.3">
      <c r="A3" s="9" t="s">
        <v>4</v>
      </c>
      <c r="B3" s="10">
        <v>13342737.9529</v>
      </c>
      <c r="C3" s="10">
        <v>14854415.044949999</v>
      </c>
      <c r="D3" s="11">
        <f t="shared" ref="D3:D34" si="0">IF(B3=0,"",(C3/B3-1))</f>
        <v>0.11329586906272415</v>
      </c>
      <c r="E3" s="11">
        <f>C3/$C$35</f>
        <v>9.8183314409312189E-2</v>
      </c>
      <c r="F3" s="9" t="s">
        <v>4</v>
      </c>
      <c r="G3" s="10">
        <f>B3/'2013-14-15 Ortalama Parite'!$C$18</f>
        <v>10051783.903043544</v>
      </c>
      <c r="H3" s="10">
        <f>C3/'2013-14-15 Ortalama Parite'!$D$18</f>
        <v>11174774.831471832</v>
      </c>
      <c r="I3" s="11">
        <f t="shared" ref="I3:I35" si="1">IF(G3=0,"",(H3/G3-1))</f>
        <v>0.11172056017721022</v>
      </c>
      <c r="J3" s="11">
        <f>H3/$H$35</f>
        <v>9.8183314409312203E-2</v>
      </c>
    </row>
    <row r="4" spans="1:10" x14ac:dyDescent="0.3">
      <c r="A4" s="6" t="s">
        <v>5</v>
      </c>
      <c r="B4" s="7">
        <v>11856252.216739999</v>
      </c>
      <c r="C4" s="7">
        <v>10662858.75522</v>
      </c>
      <c r="D4" s="8">
        <f t="shared" si="0"/>
        <v>-0.10065520197310174</v>
      </c>
      <c r="E4" s="8">
        <f t="shared" ref="E4:E35" si="2">C4/$C$35</f>
        <v>7.0478360170888613E-2</v>
      </c>
      <c r="F4" s="6" t="s">
        <v>5</v>
      </c>
      <c r="G4" s="7">
        <f>B4/'2013-14-15 Ortalama Parite'!$C$18</f>
        <v>8931936.2789965346</v>
      </c>
      <c r="H4" s="7">
        <f>C4/'2013-14-15 Ortalama Parite'!$D$18</f>
        <v>8021523.9232783001</v>
      </c>
      <c r="I4" s="8">
        <f t="shared" si="1"/>
        <v>-0.10192777100963779</v>
      </c>
      <c r="J4" s="8">
        <f t="shared" ref="J4:J35" si="3">H4/$H$35</f>
        <v>7.0478360170888613E-2</v>
      </c>
    </row>
    <row r="5" spans="1:10" s="12" customFormat="1" x14ac:dyDescent="0.3">
      <c r="A5" s="9" t="s">
        <v>6</v>
      </c>
      <c r="B5" s="10">
        <v>8577426.4902899992</v>
      </c>
      <c r="C5" s="10">
        <v>9654131.9579600003</v>
      </c>
      <c r="D5" s="11">
        <f t="shared" si="0"/>
        <v>0.12552779891368071</v>
      </c>
      <c r="E5" s="11">
        <f t="shared" si="2"/>
        <v>6.381097273161361E-2</v>
      </c>
      <c r="F5" s="9" t="s">
        <v>6</v>
      </c>
      <c r="G5" s="10">
        <f>B5/'2013-14-15 Ortalama Parite'!$C$18</f>
        <v>6461824.9889181862</v>
      </c>
      <c r="H5" s="10">
        <f>C5/'2013-14-15 Ortalama Parite'!$D$18</f>
        <v>7262672.4443246117</v>
      </c>
      <c r="I5" s="11">
        <f t="shared" si="1"/>
        <v>0.12393518189982733</v>
      </c>
      <c r="J5" s="11">
        <f t="shared" si="3"/>
        <v>6.3810972731613624E-2</v>
      </c>
    </row>
    <row r="6" spans="1:10" s="12" customFormat="1" x14ac:dyDescent="0.3">
      <c r="A6" s="13" t="s">
        <v>7</v>
      </c>
      <c r="B6" s="14">
        <v>6543112.8912599999</v>
      </c>
      <c r="C6" s="14">
        <v>7026599.66096</v>
      </c>
      <c r="D6" s="15">
        <f t="shared" si="0"/>
        <v>7.3892469491978474E-2</v>
      </c>
      <c r="E6" s="15">
        <f t="shared" si="2"/>
        <v>4.644375706837027E-2</v>
      </c>
      <c r="F6" s="13" t="s">
        <v>7</v>
      </c>
      <c r="G6" s="14">
        <f>B6/'2013-14-15 Ortalama Parite'!$C$18</f>
        <v>4929269.9195871633</v>
      </c>
      <c r="H6" s="14">
        <f>C6/'2013-14-15 Ortalama Parite'!$D$18</f>
        <v>5286015.5586415166</v>
      </c>
      <c r="I6" s="15">
        <f t="shared" si="1"/>
        <v>7.2372916248057972E-2</v>
      </c>
      <c r="J6" s="15">
        <f t="shared" si="3"/>
        <v>4.644375706837027E-2</v>
      </c>
    </row>
    <row r="7" spans="1:10" s="12" customFormat="1" x14ac:dyDescent="0.3">
      <c r="A7" s="9" t="s">
        <v>8</v>
      </c>
      <c r="B7" s="10">
        <v>6360529.58629</v>
      </c>
      <c r="C7" s="10">
        <v>6446368.5360300001</v>
      </c>
      <c r="D7" s="11">
        <f t="shared" si="0"/>
        <v>1.3495566458023189E-2</v>
      </c>
      <c r="E7" s="11">
        <f t="shared" si="2"/>
        <v>4.2608599992397855E-2</v>
      </c>
      <c r="F7" s="9" t="s">
        <v>8</v>
      </c>
      <c r="G7" s="10">
        <f>B7/'2013-14-15 Ortalama Parite'!$C$18</f>
        <v>4791720.3452538801</v>
      </c>
      <c r="H7" s="10">
        <f>C7/'2013-14-15 Ortalama Parite'!$D$18</f>
        <v>4849515.5583598716</v>
      </c>
      <c r="I7" s="11">
        <f t="shared" si="1"/>
        <v>1.2061474573163755E-2</v>
      </c>
      <c r="J7" s="11">
        <f t="shared" si="3"/>
        <v>4.2608599992397855E-2</v>
      </c>
    </row>
    <row r="8" spans="1:10" x14ac:dyDescent="0.3">
      <c r="A8" s="6" t="s">
        <v>58</v>
      </c>
      <c r="B8" s="7">
        <v>5446803.6479599997</v>
      </c>
      <c r="C8" s="7">
        <v>6264886.7944999998</v>
      </c>
      <c r="D8" s="8">
        <f t="shared" si="0"/>
        <v>0.15019508677284477</v>
      </c>
      <c r="E8" s="8">
        <f t="shared" si="2"/>
        <v>4.1409059058993863E-2</v>
      </c>
      <c r="F8" s="6" t="s">
        <v>9</v>
      </c>
      <c r="G8" s="7">
        <f>B8/'2013-14-15 Ortalama Parite'!$C$18</f>
        <v>4103362.6999849332</v>
      </c>
      <c r="H8" s="7">
        <f>C8/'2013-14-15 Ortalama Parite'!$D$18</f>
        <v>4712989.3073103167</v>
      </c>
      <c r="I8" s="8">
        <f t="shared" si="1"/>
        <v>0.14856756565234219</v>
      </c>
      <c r="J8" s="8">
        <f t="shared" si="3"/>
        <v>4.1409059058993863E-2</v>
      </c>
    </row>
    <row r="9" spans="1:10" x14ac:dyDescent="0.3">
      <c r="A9" s="3" t="s">
        <v>10</v>
      </c>
      <c r="B9" s="4">
        <v>7133298.8593300004</v>
      </c>
      <c r="C9" s="4">
        <v>6057946.2614099998</v>
      </c>
      <c r="D9" s="5">
        <f t="shared" si="0"/>
        <v>-0.15075109274490761</v>
      </c>
      <c r="E9" s="5">
        <f t="shared" si="2"/>
        <v>4.0041243001416184E-2</v>
      </c>
      <c r="F9" s="3" t="s">
        <v>10</v>
      </c>
      <c r="G9" s="4">
        <f>B9/'2013-14-15 Ortalama Parite'!$C$18</f>
        <v>5373887.9458565619</v>
      </c>
      <c r="H9" s="4">
        <f>C9/'2013-14-15 Ortalama Parite'!$D$18</f>
        <v>4557310.7529015606</v>
      </c>
      <c r="I9" s="5">
        <f t="shared" si="1"/>
        <v>-0.15195277631060544</v>
      </c>
      <c r="J9" s="5">
        <f t="shared" si="3"/>
        <v>4.0041243001416184E-2</v>
      </c>
    </row>
    <row r="10" spans="1:10" s="12" customFormat="1" x14ac:dyDescent="0.3">
      <c r="A10" s="13" t="s">
        <v>11</v>
      </c>
      <c r="B10" s="14">
        <v>4298441.4211799996</v>
      </c>
      <c r="C10" s="14">
        <v>4756935.4018900003</v>
      </c>
      <c r="D10" s="15">
        <f t="shared" si="0"/>
        <v>0.10666516901936429</v>
      </c>
      <c r="E10" s="15">
        <f t="shared" si="2"/>
        <v>3.1441943878317551E-2</v>
      </c>
      <c r="F10" s="13" t="s">
        <v>11</v>
      </c>
      <c r="G10" s="14">
        <f>B10/'2013-14-15 Ortalama Parite'!$C$18</f>
        <v>3238241.2394003314</v>
      </c>
      <c r="H10" s="14">
        <f>C10/'2013-14-15 Ortalama Parite'!$D$18</f>
        <v>3578577.9408425475</v>
      </c>
      <c r="I10" s="15">
        <f t="shared" si="1"/>
        <v>0.10509924254600644</v>
      </c>
      <c r="J10" s="15">
        <f t="shared" si="3"/>
        <v>3.1441943878317558E-2</v>
      </c>
    </row>
    <row r="11" spans="1:10" x14ac:dyDescent="0.3">
      <c r="A11" s="3" t="s">
        <v>12</v>
      </c>
      <c r="B11" s="4">
        <v>2548600.87781</v>
      </c>
      <c r="C11" s="4">
        <v>4012545.0954700001</v>
      </c>
      <c r="D11" s="5">
        <f t="shared" si="0"/>
        <v>0.57441093676384503</v>
      </c>
      <c r="E11" s="5">
        <f t="shared" si="2"/>
        <v>2.6521742895827424E-2</v>
      </c>
      <c r="F11" s="3" t="s">
        <v>12</v>
      </c>
      <c r="G11" s="4">
        <f>B11/'2013-14-15 Ortalama Parite'!$C$18</f>
        <v>1919994.6344809402</v>
      </c>
      <c r="H11" s="4">
        <f>C11/'2013-14-15 Ortalama Parite'!$D$18</f>
        <v>3018583.2163244789</v>
      </c>
      <c r="I11" s="5">
        <f t="shared" si="1"/>
        <v>0.57218315203288883</v>
      </c>
      <c r="J11" s="5">
        <f t="shared" si="3"/>
        <v>2.6521742895827424E-2</v>
      </c>
    </row>
    <row r="12" spans="1:10" s="12" customFormat="1" x14ac:dyDescent="0.3">
      <c r="A12" s="13" t="s">
        <v>13</v>
      </c>
      <c r="B12" s="14">
        <v>3419322.2556400001</v>
      </c>
      <c r="C12" s="14">
        <v>3395314.4762400002</v>
      </c>
      <c r="D12" s="15">
        <f t="shared" si="0"/>
        <v>-7.0212099372617409E-3</v>
      </c>
      <c r="E12" s="15">
        <f t="shared" si="2"/>
        <v>2.2442030044965883E-2</v>
      </c>
      <c r="F12" s="13" t="s">
        <v>13</v>
      </c>
      <c r="G12" s="14">
        <f>B12/'2013-14-15 Ortalama Parite'!$C$18</f>
        <v>2575954.6901009493</v>
      </c>
      <c r="H12" s="14">
        <f>C12/'2013-14-15 Ortalama Parite'!$D$18</f>
        <v>2554248.9986448628</v>
      </c>
      <c r="I12" s="15">
        <f t="shared" si="1"/>
        <v>-8.4262706714129942E-3</v>
      </c>
      <c r="J12" s="15">
        <f t="shared" si="3"/>
        <v>2.2442030044965883E-2</v>
      </c>
    </row>
    <row r="13" spans="1:10" x14ac:dyDescent="0.3">
      <c r="A13" s="3" t="s">
        <v>14</v>
      </c>
      <c r="B13" s="4">
        <v>3229864.8440299998</v>
      </c>
      <c r="C13" s="4">
        <v>3312940.6968100001</v>
      </c>
      <c r="D13" s="5">
        <f t="shared" si="0"/>
        <v>2.5721154534857904E-2</v>
      </c>
      <c r="E13" s="5">
        <f t="shared" si="2"/>
        <v>2.1897563591027087E-2</v>
      </c>
      <c r="F13" s="3" t="s">
        <v>14</v>
      </c>
      <c r="G13" s="4">
        <f>B13/'2013-14-15 Ortalama Parite'!$C$18</f>
        <v>2433226.4909070362</v>
      </c>
      <c r="H13" s="4">
        <f>C13/'2013-14-15 Ortalama Parite'!$D$18</f>
        <v>2492280.3223717087</v>
      </c>
      <c r="I13" s="5">
        <f t="shared" si="1"/>
        <v>2.4269763495242458E-2</v>
      </c>
      <c r="J13" s="5">
        <f t="shared" si="3"/>
        <v>2.1897563591027087E-2</v>
      </c>
    </row>
    <row r="14" spans="1:10" x14ac:dyDescent="0.3">
      <c r="A14" s="6" t="s">
        <v>15</v>
      </c>
      <c r="B14" s="7">
        <v>2971593.9188100002</v>
      </c>
      <c r="C14" s="7">
        <v>3220006.6593399998</v>
      </c>
      <c r="D14" s="8">
        <f t="shared" si="0"/>
        <v>8.3595789773818874E-2</v>
      </c>
      <c r="E14" s="8">
        <f t="shared" si="2"/>
        <v>2.1283296937467687E-2</v>
      </c>
      <c r="F14" s="6" t="s">
        <v>15</v>
      </c>
      <c r="G14" s="7">
        <f>B14/'2013-14-15 Ortalama Parite'!$C$18</f>
        <v>2238657.4648259757</v>
      </c>
      <c r="H14" s="7">
        <f>C14/'2013-14-15 Ortalama Parite'!$D$18</f>
        <v>2422367.3073008205</v>
      </c>
      <c r="I14" s="8">
        <f t="shared" si="1"/>
        <v>8.2062506373267619E-2</v>
      </c>
      <c r="J14" s="8">
        <f t="shared" si="3"/>
        <v>2.1283296937467687E-2</v>
      </c>
    </row>
    <row r="15" spans="1:10" s="12" customFormat="1" x14ac:dyDescent="0.3">
      <c r="A15" s="9" t="s">
        <v>16</v>
      </c>
      <c r="B15" s="10">
        <v>2643697.3726300001</v>
      </c>
      <c r="C15" s="10">
        <v>3032320.5123399999</v>
      </c>
      <c r="D15" s="11">
        <f t="shared" si="0"/>
        <v>0.14699985850626707</v>
      </c>
      <c r="E15" s="11">
        <f t="shared" si="2"/>
        <v>2.0042746708770653E-2</v>
      </c>
      <c r="F15" s="9" t="s">
        <v>16</v>
      </c>
      <c r="G15" s="10">
        <f>B15/'2013-14-15 Ortalama Parite'!$C$18</f>
        <v>1991635.8088217571</v>
      </c>
      <c r="H15" s="10">
        <f>C15/'2013-14-15 Ortalama Parite'!$D$18</f>
        <v>2281173.5662235133</v>
      </c>
      <c r="I15" s="11">
        <f t="shared" si="1"/>
        <v>0.14537685862007343</v>
      </c>
      <c r="J15" s="11">
        <f t="shared" si="3"/>
        <v>2.004274670877065E-2</v>
      </c>
    </row>
    <row r="16" spans="1:10" x14ac:dyDescent="0.3">
      <c r="A16" s="6" t="s">
        <v>17</v>
      </c>
      <c r="B16" s="7">
        <v>3198179.0521399998</v>
      </c>
      <c r="C16" s="7">
        <v>3031403.98648</v>
      </c>
      <c r="D16" s="8">
        <f t="shared" si="0"/>
        <v>-5.2146882004122208E-2</v>
      </c>
      <c r="E16" s="8">
        <f t="shared" si="2"/>
        <v>2.003668874240817E-2</v>
      </c>
      <c r="F16" s="6" t="s">
        <v>17</v>
      </c>
      <c r="G16" s="7">
        <f>B16/'2013-14-15 Ortalama Parite'!$C$18</f>
        <v>2409355.9229621817</v>
      </c>
      <c r="H16" s="7">
        <f>C16/'2013-14-15 Ortalama Parite'!$D$18</f>
        <v>2280484.0762582924</v>
      </c>
      <c r="I16" s="8">
        <f t="shared" si="1"/>
        <v>-5.3488090105611286E-2</v>
      </c>
      <c r="J16" s="8">
        <f t="shared" si="3"/>
        <v>2.003668874240817E-2</v>
      </c>
    </row>
    <row r="17" spans="1:10" x14ac:dyDescent="0.3">
      <c r="A17" s="3" t="s">
        <v>18</v>
      </c>
      <c r="B17" s="4">
        <v>2654043.3566299998</v>
      </c>
      <c r="C17" s="4">
        <v>2925016.6296799998</v>
      </c>
      <c r="D17" s="5">
        <f t="shared" si="0"/>
        <v>0.10209828425488543</v>
      </c>
      <c r="E17" s="5">
        <f t="shared" si="2"/>
        <v>1.9333499605019608E-2</v>
      </c>
      <c r="F17" s="3" t="s">
        <v>18</v>
      </c>
      <c r="G17" s="4">
        <f>B17/'2013-14-15 Ortalama Parite'!$C$18</f>
        <v>1999429.9808874491</v>
      </c>
      <c r="H17" s="4">
        <f>C17/'2013-14-15 Ortalama Parite'!$D$18</f>
        <v>2200450.3116463614</v>
      </c>
      <c r="I17" s="5">
        <f t="shared" si="1"/>
        <v>0.10053881990390545</v>
      </c>
      <c r="J17" s="5">
        <f t="shared" si="3"/>
        <v>1.9333499605019608E-2</v>
      </c>
    </row>
    <row r="18" spans="1:10" s="12" customFormat="1" x14ac:dyDescent="0.3">
      <c r="A18" s="13" t="s">
        <v>19</v>
      </c>
      <c r="B18" s="14">
        <v>2564672.2579199998</v>
      </c>
      <c r="C18" s="14">
        <v>2918734.1932000001</v>
      </c>
      <c r="D18" s="15">
        <f t="shared" si="0"/>
        <v>0.13805348195529343</v>
      </c>
      <c r="E18" s="15">
        <f t="shared" si="2"/>
        <v>1.9291974547701242E-2</v>
      </c>
      <c r="F18" s="13" t="s">
        <v>19</v>
      </c>
      <c r="G18" s="14">
        <f>B18/'2013-14-15 Ortalama Parite'!$C$18</f>
        <v>1932102.0475516047</v>
      </c>
      <c r="H18" s="14">
        <f>C18/'2013-14-15 Ortalama Parite'!$D$18</f>
        <v>2195724.1199488374</v>
      </c>
      <c r="I18" s="15">
        <f t="shared" si="1"/>
        <v>0.13644314115359468</v>
      </c>
      <c r="J18" s="15">
        <f t="shared" si="3"/>
        <v>1.9291974547701242E-2</v>
      </c>
    </row>
    <row r="19" spans="1:10" x14ac:dyDescent="0.3">
      <c r="A19" s="3" t="s">
        <v>20</v>
      </c>
      <c r="B19" s="4">
        <v>2955607.9102400001</v>
      </c>
      <c r="C19" s="4">
        <v>2882642.37292</v>
      </c>
      <c r="D19" s="5">
        <f t="shared" si="0"/>
        <v>-2.4687150507076261E-2</v>
      </c>
      <c r="E19" s="5">
        <f t="shared" si="2"/>
        <v>1.9053418231115733E-2</v>
      </c>
      <c r="F19" s="3" t="s">
        <v>20</v>
      </c>
      <c r="G19" s="4">
        <f>B19/'2013-14-15 Ortalama Parite'!$C$18</f>
        <v>2226614.3666114211</v>
      </c>
      <c r="H19" s="4">
        <f>C19/'2013-14-15 Ortalama Parite'!$D$18</f>
        <v>2168572.7333969944</v>
      </c>
      <c r="I19" s="5">
        <f t="shared" si="1"/>
        <v>-2.6067214010999762E-2</v>
      </c>
      <c r="J19" s="5">
        <f t="shared" si="3"/>
        <v>1.9053418231115733E-2</v>
      </c>
    </row>
    <row r="20" spans="1:10" x14ac:dyDescent="0.3">
      <c r="A20" s="6" t="s">
        <v>21</v>
      </c>
      <c r="B20" s="7">
        <v>3575259.4819899998</v>
      </c>
      <c r="C20" s="7">
        <v>2851410.3984099999</v>
      </c>
      <c r="D20" s="8">
        <f t="shared" si="0"/>
        <v>-0.20246057306506415</v>
      </c>
      <c r="E20" s="8">
        <f t="shared" si="2"/>
        <v>1.8846984065673353E-2</v>
      </c>
      <c r="F20" s="6" t="s">
        <v>21</v>
      </c>
      <c r="G20" s="7">
        <f>B20/'2013-14-15 Ortalama Parite'!$C$18</f>
        <v>2693430.3766686758</v>
      </c>
      <c r="H20" s="7">
        <f>C20/'2013-14-15 Ortalama Parite'!$D$18</f>
        <v>2145077.3428592049</v>
      </c>
      <c r="I20" s="8">
        <f t="shared" si="1"/>
        <v>-0.20358908793762553</v>
      </c>
      <c r="J20" s="8">
        <f t="shared" si="3"/>
        <v>1.8846984065673356E-2</v>
      </c>
    </row>
    <row r="21" spans="1:10" s="12" customFormat="1" x14ac:dyDescent="0.3">
      <c r="A21" s="9" t="s">
        <v>22</v>
      </c>
      <c r="B21" s="10">
        <v>2063471.8085099999</v>
      </c>
      <c r="C21" s="10">
        <v>2406203.21637</v>
      </c>
      <c r="D21" s="11">
        <f t="shared" si="0"/>
        <v>0.16609454340327567</v>
      </c>
      <c r="E21" s="11">
        <f t="shared" si="2"/>
        <v>1.5904295538441325E-2</v>
      </c>
      <c r="F21" s="9" t="s">
        <v>22</v>
      </c>
      <c r="G21" s="10">
        <f>B21/'2013-14-15 Ortalama Parite'!$C$18</f>
        <v>1554521.4769549496</v>
      </c>
      <c r="H21" s="10">
        <f>C21/'2013-14-15 Ortalama Parite'!$D$18</f>
        <v>1810154.0222440013</v>
      </c>
      <c r="I21" s="11">
        <f t="shared" si="1"/>
        <v>0.16444452461975212</v>
      </c>
      <c r="J21" s="11">
        <f t="shared" si="3"/>
        <v>1.5904295538441325E-2</v>
      </c>
    </row>
    <row r="22" spans="1:10" x14ac:dyDescent="0.3">
      <c r="A22" s="6" t="s">
        <v>23</v>
      </c>
      <c r="B22" s="7">
        <v>1892329.8324</v>
      </c>
      <c r="C22" s="7">
        <v>2230970.2604200002</v>
      </c>
      <c r="D22" s="8">
        <f t="shared" si="0"/>
        <v>0.17895422997718646</v>
      </c>
      <c r="E22" s="8">
        <f t="shared" si="2"/>
        <v>1.4746057239804242E-2</v>
      </c>
      <c r="F22" s="6" t="s">
        <v>23</v>
      </c>
      <c r="G22" s="7">
        <f>B22/'2013-14-15 Ortalama Parite'!$C$18</f>
        <v>1425591.2553864699</v>
      </c>
      <c r="H22" s="7">
        <f>C22/'2013-14-15 Ortalama Parite'!$D$18</f>
        <v>1678328.6477766177</v>
      </c>
      <c r="I22" s="8">
        <f t="shared" si="1"/>
        <v>0.17728601479224992</v>
      </c>
      <c r="J22" s="8">
        <f t="shared" si="3"/>
        <v>1.4746057239804242E-2</v>
      </c>
    </row>
    <row r="23" spans="1:10" x14ac:dyDescent="0.3">
      <c r="A23" s="3" t="s">
        <v>24</v>
      </c>
      <c r="B23" s="4">
        <v>2034506.4193</v>
      </c>
      <c r="C23" s="4">
        <v>2067657.0591800001</v>
      </c>
      <c r="D23" s="5">
        <f t="shared" si="0"/>
        <v>1.6294192815280439E-2</v>
      </c>
      <c r="E23" s="5">
        <f t="shared" si="2"/>
        <v>1.3666605013916058E-2</v>
      </c>
      <c r="F23" s="3" t="s">
        <v>24</v>
      </c>
      <c r="G23" s="4">
        <f>B23/'2013-14-15 Ortalama Parite'!$C$18</f>
        <v>1532700.3309477174</v>
      </c>
      <c r="H23" s="4">
        <f>C23/'2013-14-15 Ortalama Parite'!$D$18</f>
        <v>1555470.3430004709</v>
      </c>
      <c r="I23" s="5">
        <f t="shared" si="1"/>
        <v>1.4856140886114311E-2</v>
      </c>
      <c r="J23" s="5">
        <f t="shared" si="3"/>
        <v>1.3666605013916059E-2</v>
      </c>
    </row>
    <row r="24" spans="1:10" x14ac:dyDescent="0.3">
      <c r="A24" s="6" t="s">
        <v>25</v>
      </c>
      <c r="B24" s="7">
        <v>2722785.4199700002</v>
      </c>
      <c r="C24" s="7">
        <v>1993696.9749700001</v>
      </c>
      <c r="D24" s="8">
        <f t="shared" si="0"/>
        <v>-0.26777300908568591</v>
      </c>
      <c r="E24" s="8">
        <f t="shared" si="2"/>
        <v>1.3177750610712994E-2</v>
      </c>
      <c r="F24" s="6" t="s">
        <v>25</v>
      </c>
      <c r="G24" s="7">
        <f>B24/'2013-14-15 Ortalama Parite'!$C$18</f>
        <v>2051216.9805409072</v>
      </c>
      <c r="H24" s="7">
        <f>C24/'2013-14-15 Ortalama Parite'!$D$18</f>
        <v>1499831.1754491089</v>
      </c>
      <c r="I24" s="8">
        <f t="shared" si="1"/>
        <v>-0.26880910714106776</v>
      </c>
      <c r="J24" s="8">
        <f t="shared" si="3"/>
        <v>1.3177750610712996E-2</v>
      </c>
    </row>
    <row r="25" spans="1:10" s="12" customFormat="1" x14ac:dyDescent="0.3">
      <c r="A25" s="9" t="s">
        <v>26</v>
      </c>
      <c r="B25" s="10">
        <v>1942179.2670700001</v>
      </c>
      <c r="C25" s="10">
        <v>1992568.3351799999</v>
      </c>
      <c r="D25" s="11">
        <f t="shared" si="0"/>
        <v>2.5944602006805262E-2</v>
      </c>
      <c r="E25" s="11">
        <f t="shared" si="2"/>
        <v>1.3170290633660979E-2</v>
      </c>
      <c r="F25" s="9" t="s">
        <v>26</v>
      </c>
      <c r="G25" s="10">
        <f>B25/'2013-14-15 Ortalama Parite'!$C$18</f>
        <v>1463145.4475440714</v>
      </c>
      <c r="H25" s="10">
        <f>C25/'2013-14-15 Ortalama Parite'!$D$18</f>
        <v>1498982.1150531978</v>
      </c>
      <c r="I25" s="11">
        <f t="shared" si="1"/>
        <v>2.4492894789974073E-2</v>
      </c>
      <c r="J25" s="11">
        <f t="shared" si="3"/>
        <v>1.3170290633660979E-2</v>
      </c>
    </row>
    <row r="26" spans="1:10" x14ac:dyDescent="0.3">
      <c r="A26" s="6" t="s">
        <v>27</v>
      </c>
      <c r="B26" s="7">
        <v>2187696.3374800002</v>
      </c>
      <c r="C26" s="7">
        <v>1737712.3801899999</v>
      </c>
      <c r="D26" s="8">
        <f t="shared" si="0"/>
        <v>-0.20568849048233784</v>
      </c>
      <c r="E26" s="8">
        <f t="shared" si="2"/>
        <v>1.1485767730392867E-2</v>
      </c>
      <c r="F26" s="6" t="s">
        <v>27</v>
      </c>
      <c r="G26" s="7">
        <f>B26/'2013-14-15 Ortalama Parite'!$C$18</f>
        <v>1648106.3262618657</v>
      </c>
      <c r="H26" s="7">
        <f>C26/'2013-14-15 Ortalama Parite'!$D$18</f>
        <v>1307257.4390659614</v>
      </c>
      <c r="I26" s="8">
        <f t="shared" si="1"/>
        <v>-0.20681243786558179</v>
      </c>
      <c r="J26" s="8">
        <f t="shared" si="3"/>
        <v>1.1485767730392869E-2</v>
      </c>
    </row>
    <row r="27" spans="1:10" s="12" customFormat="1" x14ac:dyDescent="0.3">
      <c r="A27" s="9" t="s">
        <v>28</v>
      </c>
      <c r="B27" s="10">
        <v>1411376.9759800001</v>
      </c>
      <c r="C27" s="10">
        <v>1516881.3596300001</v>
      </c>
      <c r="D27" s="11">
        <f t="shared" si="0"/>
        <v>7.4752802012192587E-2</v>
      </c>
      <c r="E27" s="11">
        <f t="shared" si="2"/>
        <v>1.0026139636162197E-2</v>
      </c>
      <c r="F27" s="9" t="s">
        <v>28</v>
      </c>
      <c r="G27" s="10">
        <f>B27/'2013-14-15 Ortalama Parite'!$C$18</f>
        <v>1063264.257932801</v>
      </c>
      <c r="H27" s="10">
        <f>C27/'2013-14-15 Ortalama Parite'!$D$18</f>
        <v>1141129.2594577665</v>
      </c>
      <c r="I27" s="11">
        <f t="shared" si="1"/>
        <v>7.3232031401441633E-2</v>
      </c>
      <c r="J27" s="11">
        <f t="shared" si="3"/>
        <v>1.0026139636162199E-2</v>
      </c>
    </row>
    <row r="28" spans="1:10" x14ac:dyDescent="0.3">
      <c r="A28" s="6" t="s">
        <v>29</v>
      </c>
      <c r="B28" s="7">
        <v>911166.40226</v>
      </c>
      <c r="C28" s="7">
        <v>1465104.9731999999</v>
      </c>
      <c r="D28" s="8">
        <f t="shared" si="0"/>
        <v>0.60794446499129617</v>
      </c>
      <c r="E28" s="8">
        <f t="shared" si="2"/>
        <v>9.683912950530239E-3</v>
      </c>
      <c r="F28" s="6" t="s">
        <v>29</v>
      </c>
      <c r="G28" s="7">
        <f>B28/'2013-14-15 Ortalama Parite'!$C$18</f>
        <v>686429.41258098546</v>
      </c>
      <c r="H28" s="7">
        <f>C28/'2013-14-15 Ortalama Parite'!$D$18</f>
        <v>1102178.5866650855</v>
      </c>
      <c r="I28" s="8">
        <f t="shared" si="1"/>
        <v>0.60566923046155119</v>
      </c>
      <c r="J28" s="8">
        <f t="shared" si="3"/>
        <v>9.683912950530239E-3</v>
      </c>
    </row>
    <row r="29" spans="1:10" x14ac:dyDescent="0.3">
      <c r="A29" s="3" t="s">
        <v>30</v>
      </c>
      <c r="B29" s="4">
        <v>1236756.3492300001</v>
      </c>
      <c r="C29" s="4">
        <v>1426532.80691</v>
      </c>
      <c r="D29" s="5">
        <f t="shared" si="0"/>
        <v>0.15344692412386163</v>
      </c>
      <c r="E29" s="5">
        <f t="shared" si="2"/>
        <v>9.4289622763475602E-3</v>
      </c>
      <c r="F29" s="3" t="s">
        <v>30</v>
      </c>
      <c r="G29" s="4">
        <f>B29/'2013-14-15 Ortalama Parite'!$C$18</f>
        <v>931713.38649239123</v>
      </c>
      <c r="H29" s="4">
        <f>C29/'2013-14-15 Ortalama Parite'!$D$18</f>
        <v>1073161.2694736305</v>
      </c>
      <c r="I29" s="5">
        <f t="shared" si="1"/>
        <v>0.15181480166743788</v>
      </c>
      <c r="J29" s="5">
        <f t="shared" si="3"/>
        <v>9.4289622763475602E-3</v>
      </c>
    </row>
    <row r="30" spans="1:10" x14ac:dyDescent="0.3">
      <c r="A30" s="6" t="s">
        <v>31</v>
      </c>
      <c r="B30" s="7">
        <v>1160759.79085</v>
      </c>
      <c r="C30" s="7">
        <v>1311909.1547399999</v>
      </c>
      <c r="D30" s="8">
        <f t="shared" si="0"/>
        <v>0.13021588538944506</v>
      </c>
      <c r="E30" s="8">
        <f t="shared" si="2"/>
        <v>8.6713336490542355E-3</v>
      </c>
      <c r="F30" s="6" t="s">
        <v>31</v>
      </c>
      <c r="G30" s="7">
        <f>B30/'2013-14-15 Ortalama Parite'!$C$18</f>
        <v>874461.19545728492</v>
      </c>
      <c r="H30" s="7">
        <f>C30/'2013-14-15 Ortalama Parite'!$D$18</f>
        <v>986931.451639359</v>
      </c>
      <c r="I30" s="8">
        <f t="shared" si="1"/>
        <v>0.12861663475331198</v>
      </c>
      <c r="J30" s="8">
        <f t="shared" si="3"/>
        <v>8.6713336490542355E-3</v>
      </c>
    </row>
    <row r="31" spans="1:10" s="12" customFormat="1" x14ac:dyDescent="0.3">
      <c r="A31" s="9" t="s">
        <v>32</v>
      </c>
      <c r="B31" s="10">
        <v>1138583.5274499999</v>
      </c>
      <c r="C31" s="10">
        <v>1307682.3580100001</v>
      </c>
      <c r="D31" s="11">
        <f t="shared" si="0"/>
        <v>0.14851684262349907</v>
      </c>
      <c r="E31" s="11">
        <f t="shared" si="2"/>
        <v>8.6433957658706827E-3</v>
      </c>
      <c r="F31" s="9" t="s">
        <v>32</v>
      </c>
      <c r="G31" s="10">
        <f>B31/'2013-14-15 Ortalama Parite'!$C$18</f>
        <v>857754.65379689622</v>
      </c>
      <c r="H31" s="10">
        <f>C31/'2013-14-15 Ortalama Parite'!$D$18</f>
        <v>983751.68982624018</v>
      </c>
      <c r="I31" s="11">
        <f t="shared" si="1"/>
        <v>0.14689169621127851</v>
      </c>
      <c r="J31" s="11">
        <f t="shared" si="3"/>
        <v>8.6433957658706827E-3</v>
      </c>
    </row>
    <row r="32" spans="1:10" s="12" customFormat="1" ht="15" thickBot="1" x14ac:dyDescent="0.35">
      <c r="A32" s="13" t="s">
        <v>33</v>
      </c>
      <c r="B32" s="14">
        <v>1048427.8314500001</v>
      </c>
      <c r="C32" s="14">
        <v>1122109.8802400001</v>
      </c>
      <c r="D32" s="15">
        <f t="shared" si="0"/>
        <v>7.0278608197662962E-2</v>
      </c>
      <c r="E32" s="15">
        <f t="shared" si="2"/>
        <v>7.4168162691034076E-3</v>
      </c>
      <c r="F32" s="13" t="s">
        <v>33</v>
      </c>
      <c r="G32" s="14">
        <f>B32/'2013-14-15 Ortalama Parite'!$C$18</f>
        <v>789835.642195269</v>
      </c>
      <c r="H32" s="14">
        <f>C32/'2013-14-15 Ortalama Parite'!$D$18</f>
        <v>844148.03342355601</v>
      </c>
      <c r="I32" s="15">
        <f t="shared" si="1"/>
        <v>6.8764168551992855E-2</v>
      </c>
      <c r="J32" s="15">
        <f t="shared" si="3"/>
        <v>7.4168162691034085E-3</v>
      </c>
    </row>
    <row r="33" spans="1:10" s="12" customFormat="1" x14ac:dyDescent="0.3">
      <c r="A33" s="21" t="s">
        <v>41</v>
      </c>
      <c r="B33" s="22">
        <f>+B3+B5+B6+B7+B10+B12+B15+B18+B21+B25+B27+B31+B32</f>
        <v>55353979.638570003</v>
      </c>
      <c r="C33" s="22">
        <f>+C3+C5+C6+C7+C10+C12+C15+C18+C21+C25+C27+C31+C32</f>
        <v>60430264.933000013</v>
      </c>
      <c r="D33" s="23">
        <f t="shared" si="0"/>
        <v>9.1705877835257077E-2</v>
      </c>
      <c r="E33" s="23">
        <f t="shared" si="2"/>
        <v>0.39942627722468793</v>
      </c>
      <c r="F33" s="24" t="s">
        <v>41</v>
      </c>
      <c r="G33" s="22">
        <f>+G3+G5+G6+G7+G10+G12+G15+G18+G21+G25+G27+G31+G32</f>
        <v>41701054.421101406</v>
      </c>
      <c r="H33" s="22">
        <f>+H3+H5+H6+H7+H10+H12+H15+H18+H21+H25+H27+H31+H32</f>
        <v>45460868.138462357</v>
      </c>
      <c r="I33" s="23">
        <f t="shared" si="1"/>
        <v>9.0161118694841003E-2</v>
      </c>
      <c r="J33" s="25">
        <f t="shared" si="3"/>
        <v>0.39942627722468788</v>
      </c>
    </row>
    <row r="34" spans="1:10" x14ac:dyDescent="0.3">
      <c r="A34" s="37" t="s">
        <v>35</v>
      </c>
      <c r="B34" s="38">
        <f>SUM(B2:B32)</f>
        <v>113071497.35573998</v>
      </c>
      <c r="C34" s="38">
        <f>SUM(C2:C32)</f>
        <v>117887520.19284998</v>
      </c>
      <c r="D34" s="39">
        <f t="shared" si="0"/>
        <v>4.2592721859497917E-2</v>
      </c>
      <c r="E34" s="39">
        <f t="shared" si="2"/>
        <v>0.77920183494291817</v>
      </c>
      <c r="F34" s="42" t="s">
        <v>35</v>
      </c>
      <c r="G34" s="38">
        <f>B34/'2013-14-15 Ortalama Parite'!$C$18</f>
        <v>85182685.969368681</v>
      </c>
      <c r="H34" s="38">
        <f>C34/'2013-14-15 Ortalama Parite'!$D$18</f>
        <v>88685181.450046241</v>
      </c>
      <c r="I34" s="39">
        <f t="shared" si="1"/>
        <v>4.1117457624393783E-2</v>
      </c>
      <c r="J34" s="40">
        <f t="shared" si="3"/>
        <v>0.77920183494291828</v>
      </c>
    </row>
    <row r="35" spans="1:10" ht="15" thickBot="1" x14ac:dyDescent="0.35">
      <c r="A35" s="43" t="s">
        <v>3</v>
      </c>
      <c r="B35" s="44">
        <v>145394174.05957997</v>
      </c>
      <c r="C35" s="44">
        <v>151292662.44796002</v>
      </c>
      <c r="D35" s="45">
        <v>4.0568945946644064E-2</v>
      </c>
      <c r="E35" s="45">
        <f t="shared" si="2"/>
        <v>1</v>
      </c>
      <c r="F35" s="46" t="s">
        <v>3</v>
      </c>
      <c r="G35" s="44">
        <f>B35/'2013-14-15 Ortalama Parite'!$C$18</f>
        <v>109533052.62888351</v>
      </c>
      <c r="H35" s="44">
        <f>C35/'2013-14-15 Ortalama Parite'!$D$18</f>
        <v>113815416.58785111</v>
      </c>
      <c r="I35" s="45">
        <f t="shared" si="1"/>
        <v>3.9096545345786771E-2</v>
      </c>
      <c r="J35" s="47">
        <f t="shared" si="3"/>
        <v>1</v>
      </c>
    </row>
  </sheetData>
  <mergeCells count="2">
    <mergeCell ref="F1:J1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2013-14-15 Ortalama Parite</vt:lpstr>
      <vt:lpstr>Ocak-Mart 2014-2015</vt:lpstr>
      <vt:lpstr>2013-2014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dcterms:created xsi:type="dcterms:W3CDTF">2015-03-28T13:58:03Z</dcterms:created>
  <dcterms:modified xsi:type="dcterms:W3CDTF">2015-04-01T07:51:00Z</dcterms:modified>
</cp:coreProperties>
</file>