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95" windowWidth="8595" windowHeight="6645" tabRatio="956" activeTab="3"/>
  </bookViews>
  <sheets>
    <sheet name="Toplam" sheetId="12" r:id="rId1"/>
    <sheet name="Otomobil" sheetId="4" r:id="rId2"/>
    <sheet name="2000-2014 Dış Ticaret" sheetId="8" r:id="rId3"/>
    <sheet name="Dış Ticaret Dengesi" sheetId="7" r:id="rId4"/>
    <sheet name="2013-2014 İthalat İhracat" sheetId="11" r:id="rId5"/>
    <sheet name="Dış Ticaret Sınıf Verileri " sheetId="9" r:id="rId6"/>
  </sheets>
  <calcPr calcId="145621"/>
</workbook>
</file>

<file path=xl/calcChain.xml><?xml version="1.0" encoding="utf-8"?>
<calcChain xmlns="http://schemas.openxmlformats.org/spreadsheetml/2006/main">
  <c r="D49" i="9" l="1"/>
  <c r="D34" i="9"/>
  <c r="D18" i="9"/>
  <c r="D3" i="9"/>
  <c r="N37" i="8"/>
  <c r="O37" i="8" l="1"/>
  <c r="O10" i="8"/>
  <c r="N10" i="8"/>
  <c r="O9" i="8"/>
  <c r="N9" i="8"/>
  <c r="O8" i="8"/>
  <c r="N8" i="8"/>
  <c r="O5" i="8"/>
  <c r="N5" i="8"/>
  <c r="E6" i="7"/>
  <c r="O11" i="8" l="1"/>
  <c r="N11" i="8"/>
  <c r="H14" i="7"/>
  <c r="H6" i="7"/>
  <c r="L5" i="8" l="1"/>
  <c r="L8" i="8"/>
  <c r="L11" i="8" s="1"/>
  <c r="L9" i="8"/>
  <c r="L10" i="8"/>
  <c r="L37" i="8"/>
  <c r="M37" i="8" l="1"/>
  <c r="H7" i="7" l="1"/>
  <c r="H10" i="7"/>
  <c r="H9" i="7"/>
  <c r="H11" i="7"/>
  <c r="H8" i="7"/>
  <c r="E9" i="7"/>
  <c r="E75" i="11" l="1"/>
  <c r="P37" i="8" l="1"/>
  <c r="E11" i="7" l="1"/>
  <c r="K25" i="12" l="1"/>
  <c r="P36" i="8" l="1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D20" i="9" l="1"/>
  <c r="Q22" i="4" l="1"/>
  <c r="Q21" i="4"/>
  <c r="Q24" i="12"/>
  <c r="Q23" i="12"/>
  <c r="E8" i="7" l="1"/>
  <c r="D50" i="9"/>
  <c r="D35" i="9"/>
  <c r="D19" i="9"/>
  <c r="D4" i="9"/>
  <c r="N24" i="4"/>
  <c r="N23" i="4"/>
  <c r="O23" i="4"/>
  <c r="P23" i="4"/>
  <c r="O24" i="4"/>
  <c r="P24" i="4"/>
  <c r="N26" i="12"/>
  <c r="N25" i="12"/>
  <c r="O25" i="12"/>
  <c r="P25" i="12"/>
  <c r="O26" i="12"/>
  <c r="P26" i="12"/>
  <c r="M25" i="12"/>
  <c r="M26" i="12"/>
  <c r="Q24" i="4" l="1"/>
  <c r="Q25" i="12"/>
  <c r="Q23" i="4"/>
  <c r="Q26" i="12"/>
  <c r="M8" i="8"/>
  <c r="K37" i="8" l="1"/>
  <c r="J37" i="8"/>
  <c r="I37" i="8"/>
  <c r="M5" i="8" l="1"/>
  <c r="H13" i="7" l="1"/>
  <c r="E13" i="7"/>
  <c r="E7" i="7" l="1"/>
  <c r="E10" i="7"/>
  <c r="E14" i="7"/>
  <c r="E12" i="7"/>
  <c r="E15" i="7"/>
  <c r="E16" i="7"/>
  <c r="P4" i="8" l="1"/>
  <c r="P5" i="8"/>
  <c r="P6" i="8"/>
  <c r="P7" i="8"/>
  <c r="E91" i="11" l="1"/>
  <c r="E32" i="11"/>
  <c r="H37" i="8" l="1"/>
  <c r="G37" i="8"/>
  <c r="F37" i="8"/>
  <c r="E37" i="8"/>
  <c r="D37" i="8"/>
  <c r="C37" i="8"/>
  <c r="B37" i="8"/>
  <c r="H11" i="8" l="1"/>
  <c r="G11" i="8"/>
  <c r="F11" i="8"/>
  <c r="E11" i="8"/>
  <c r="D11" i="8"/>
  <c r="C11" i="8"/>
  <c r="B11" i="8"/>
  <c r="M10" i="8"/>
  <c r="K10" i="8"/>
  <c r="J10" i="8"/>
  <c r="I10" i="8"/>
  <c r="H10" i="8"/>
  <c r="G10" i="8"/>
  <c r="F10" i="8"/>
  <c r="E10" i="8"/>
  <c r="D10" i="8"/>
  <c r="C10" i="8"/>
  <c r="B10" i="8"/>
  <c r="M9" i="8"/>
  <c r="K9" i="8"/>
  <c r="J9" i="8"/>
  <c r="I9" i="8"/>
  <c r="H9" i="8"/>
  <c r="G9" i="8"/>
  <c r="F9" i="8"/>
  <c r="E9" i="8"/>
  <c r="D9" i="8"/>
  <c r="C9" i="8"/>
  <c r="B9" i="8"/>
  <c r="H5" i="7" l="1"/>
  <c r="L24" i="4" l="1"/>
  <c r="H12" i="7" l="1"/>
  <c r="E79" i="11" l="1"/>
  <c r="E5" i="7" l="1"/>
  <c r="P3" i="8" l="1"/>
  <c r="H15" i="7" l="1"/>
  <c r="H16" i="7"/>
  <c r="E17" i="11" l="1"/>
  <c r="E52" i="11"/>
  <c r="E43" i="11"/>
  <c r="E35" i="11"/>
  <c r="E88" i="11"/>
  <c r="E59" i="11"/>
  <c r="E85" i="11"/>
  <c r="E40" i="11"/>
  <c r="E77" i="11"/>
  <c r="E42" i="11"/>
  <c r="E95" i="11"/>
  <c r="E30" i="11"/>
  <c r="E92" i="11"/>
  <c r="E23" i="11"/>
  <c r="E87" i="11"/>
  <c r="E58" i="11"/>
  <c r="E69" i="11"/>
  <c r="E49" i="11"/>
  <c r="E61" i="11"/>
  <c r="E47" i="11"/>
  <c r="E71" i="11"/>
  <c r="E68" i="11"/>
  <c r="E60" i="11"/>
  <c r="E72" i="11"/>
  <c r="E80" i="11"/>
  <c r="E82" i="11"/>
  <c r="E62" i="11"/>
  <c r="E73" i="11"/>
  <c r="E86" i="11"/>
  <c r="E56" i="11"/>
  <c r="E16" i="11"/>
  <c r="E83" i="11"/>
  <c r="E15" i="11"/>
  <c r="E66" i="11"/>
  <c r="E21" i="11"/>
  <c r="E27" i="11"/>
  <c r="E76" i="11"/>
  <c r="E93" i="11"/>
  <c r="E24" i="11"/>
  <c r="E12" i="11"/>
  <c r="E2" i="11"/>
  <c r="E14" i="11"/>
  <c r="E51" i="11"/>
  <c r="E64" i="11"/>
  <c r="E70" i="11"/>
  <c r="E26" i="11"/>
  <c r="E74" i="11"/>
  <c r="E34" i="11"/>
  <c r="E81" i="11"/>
  <c r="E46" i="11"/>
  <c r="E22" i="11"/>
  <c r="E29" i="11"/>
  <c r="E19" i="11"/>
  <c r="E41" i="11"/>
  <c r="E50" i="11"/>
  <c r="E44" i="11"/>
  <c r="E11" i="11"/>
  <c r="E94" i="11"/>
  <c r="E45" i="11"/>
  <c r="E54" i="11"/>
  <c r="E31" i="11"/>
  <c r="E13" i="11"/>
  <c r="E48" i="11"/>
  <c r="E8" i="11"/>
  <c r="E6" i="11"/>
  <c r="E53" i="11"/>
  <c r="E38" i="11"/>
  <c r="E98" i="11"/>
  <c r="E84" i="11"/>
  <c r="E97" i="11"/>
  <c r="E36" i="11"/>
  <c r="E96" i="11"/>
  <c r="E5" i="11"/>
  <c r="E3" i="11"/>
  <c r="E65" i="11"/>
  <c r="E89" i="11"/>
  <c r="E10" i="11"/>
  <c r="E20" i="11"/>
  <c r="E4" i="11"/>
  <c r="E55" i="11"/>
  <c r="E28" i="11"/>
  <c r="E57" i="11"/>
  <c r="E33" i="11"/>
  <c r="E63" i="11"/>
  <c r="E39" i="11"/>
  <c r="E9" i="11"/>
  <c r="E7" i="11"/>
  <c r="E67" i="11"/>
  <c r="E90" i="11"/>
  <c r="E37" i="11"/>
  <c r="E18" i="11"/>
  <c r="E25" i="11"/>
  <c r="E78" i="11"/>
  <c r="M11" i="8" l="1"/>
  <c r="D51" i="9"/>
  <c r="D36" i="9"/>
  <c r="D5" i="9"/>
  <c r="K8" i="8" l="1"/>
  <c r="D52" i="9" l="1"/>
  <c r="D37" i="9"/>
  <c r="D6" i="9"/>
  <c r="D21" i="9"/>
  <c r="K11" i="8" l="1"/>
  <c r="I8" i="8" l="1"/>
  <c r="I11" i="8" s="1"/>
  <c r="J8" i="8"/>
  <c r="J11" i="8" s="1"/>
  <c r="L26" i="12" l="1"/>
  <c r="K26" i="12"/>
  <c r="J26" i="12"/>
  <c r="I26" i="12"/>
  <c r="H26" i="12"/>
  <c r="G26" i="12"/>
  <c r="F26" i="12"/>
  <c r="E26" i="12"/>
  <c r="D26" i="12"/>
  <c r="C26" i="12"/>
  <c r="L25" i="12"/>
  <c r="D53" i="9" l="1"/>
  <c r="D38" i="9"/>
  <c r="D22" i="9"/>
  <c r="D7" i="9"/>
  <c r="M24" i="4" l="1"/>
  <c r="M23" i="4"/>
  <c r="L23" i="4"/>
  <c r="K24" i="4"/>
  <c r="J24" i="4"/>
  <c r="I24" i="4"/>
  <c r="H24" i="4"/>
  <c r="G24" i="4"/>
  <c r="F24" i="4"/>
  <c r="E24" i="4"/>
  <c r="D24" i="4"/>
  <c r="C24" i="4"/>
  <c r="K23" i="4"/>
  <c r="J23" i="4"/>
  <c r="I23" i="4"/>
  <c r="H23" i="4"/>
  <c r="G23" i="4"/>
  <c r="F23" i="4"/>
  <c r="E23" i="4"/>
  <c r="D23" i="4"/>
  <c r="C23" i="4"/>
</calcChain>
</file>

<file path=xl/sharedStrings.xml><?xml version="1.0" encoding="utf-8"?>
<sst xmlns="http://schemas.openxmlformats.org/spreadsheetml/2006/main" count="280" uniqueCount="182">
  <si>
    <t>İhracat</t>
  </si>
  <si>
    <t>İthalat</t>
  </si>
  <si>
    <t xml:space="preserve">İhr/İth </t>
  </si>
  <si>
    <t>Fark</t>
  </si>
  <si>
    <t>Ocak</t>
  </si>
  <si>
    <t>Binek otomobilleri</t>
  </si>
  <si>
    <t>Mineral yakıtlar,mineral yağlar ve müstahsalları,mumlar</t>
  </si>
  <si>
    <t>Demir ve çelik</t>
  </si>
  <si>
    <t>Elektrikli makina ve cihazlar,aksam ve parçaları</t>
  </si>
  <si>
    <t>Motorlu kara taşıtları,traktör,bisiklet,motosiklet ve diğer</t>
  </si>
  <si>
    <t>Demir veya çelikten eşya</t>
  </si>
  <si>
    <t>Örülmemiş giyim eşyası ve aksesuarları</t>
  </si>
  <si>
    <t>Örme giyim eşyası ve aksesuarları</t>
  </si>
  <si>
    <t xml:space="preserve">Değer /  000 $ </t>
  </si>
  <si>
    <t>FASILLAR</t>
  </si>
  <si>
    <t>Toplam</t>
  </si>
  <si>
    <t>Kazan:makina ve cihazlar,aletler,parçaları</t>
  </si>
  <si>
    <t>Otomotiv Dış Ticareti Verileri (000 $)</t>
  </si>
  <si>
    <t>Değişim (%)</t>
  </si>
  <si>
    <t>Toplam İthalat</t>
  </si>
  <si>
    <t>Toplam Dış Ticaret Açığı</t>
  </si>
  <si>
    <t>Otomotiv İthalatı</t>
  </si>
  <si>
    <t>Otomotiv İhracatı</t>
  </si>
  <si>
    <t>Otomotiv İthalatının Payı (%)</t>
  </si>
  <si>
    <t>***</t>
  </si>
  <si>
    <t>Otomotiv İhracatının Payı (%)</t>
  </si>
  <si>
    <t>Otomotiv Dış Ticaret Açığının Payı (%)</t>
  </si>
  <si>
    <t>İTHALAT</t>
  </si>
  <si>
    <t>YATIRIM (SERMAYE) MALLARI</t>
  </si>
  <si>
    <t>Yatırım (sermaye) malları (Taşımacılık araçları hariç)</t>
  </si>
  <si>
    <t>Sanayi ile ilgili taşımacılık araç ve gereçleri</t>
  </si>
  <si>
    <t>HAMMADDE (ARA MALLAR)</t>
  </si>
  <si>
    <t>Sanayi için işlem görmemiş hammaddeler</t>
  </si>
  <si>
    <t>Sanayi için işlem görmüş hammaddeler</t>
  </si>
  <si>
    <t>İşlem görmemiş yakıt ve yağlar</t>
  </si>
  <si>
    <t>Yatırım mallarının aksam ve parçaları</t>
  </si>
  <si>
    <t>Taşımacılık araçlarının aksam ve parçaları</t>
  </si>
  <si>
    <t>Esası yiyecek ve içecek olan işlenmemiş hammadeler</t>
  </si>
  <si>
    <t>Esası yiyecek ve içecek olan işlenmiş hammaddeler</t>
  </si>
  <si>
    <t>İşlem görmüş diğer yakıt ve yağlar</t>
  </si>
  <si>
    <t>TÜKETİM   MALLARI</t>
  </si>
  <si>
    <t>Dayanıklı tüketim malları</t>
  </si>
  <si>
    <t>Yarı dayanıklı tüketim malları</t>
  </si>
  <si>
    <t>Dayanıksız tüketim malları</t>
  </si>
  <si>
    <t>Esası yiyecek ve içecek olan işlenmemiş tüketim malları</t>
  </si>
  <si>
    <t>Esası yiyecek ve içecek olan işlenmiş tüketim malları</t>
  </si>
  <si>
    <t>Motor benzini</t>
  </si>
  <si>
    <t>Sanayii ile ilgili olmayan taşıma araç ve gereçleri</t>
  </si>
  <si>
    <t>DİĞERLERİ</t>
  </si>
  <si>
    <t>Başka yerde belirtilmeyen diğer mallar</t>
  </si>
  <si>
    <t>Otomobil İthalatının Toplamdaki Payı ( %)</t>
  </si>
  <si>
    <t>Otomotiv Dış Ticaret Verileri, GTİP 87.00 Kapsamındaki “Kara Taşıtları ve Bunların Aksam ve Parçalarını Kapsamaktadır</t>
  </si>
  <si>
    <t>1.000 $</t>
  </si>
  <si>
    <t>Uluslararası Standart Ticaret Sınıflamasına (USTS, Rev.3 ) Göre Dış Ticaret</t>
  </si>
  <si>
    <t xml:space="preserve">Toplam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</si>
  <si>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</si>
  <si>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</si>
  <si>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</si>
  <si>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</si>
  <si>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</si>
  <si>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</si>
  <si>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</si>
  <si>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</si>
  <si>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</si>
  <si>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</si>
  <si>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</si>
  <si>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Motorlu kara taşıtları</t>
  </si>
  <si>
    <t>78</t>
  </si>
  <si>
    <t>Genis Ekonomik Grupların Sınıflamasına (GEGS) Göre Dış Ticaret</t>
  </si>
  <si>
    <t xml:space="preserve">Değer  000 $ </t>
  </si>
  <si>
    <t>Eczacılık ürünleri</t>
  </si>
  <si>
    <t>Bakır ve bakırdan eşya</t>
  </si>
  <si>
    <t>Hububat</t>
  </si>
  <si>
    <t>Gübreler</t>
  </si>
  <si>
    <t>Sentetik ve suni devamsız lifler</t>
  </si>
  <si>
    <t>Canlı hayvanlar</t>
  </si>
  <si>
    <t>Kauçuk ve kauçuktan eşya</t>
  </si>
  <si>
    <t>Çinko ve çinkodan eşya</t>
  </si>
  <si>
    <t>Saatler ve bunların aksam ve parçaları</t>
  </si>
  <si>
    <t>Kurşun ve kurşundan eşya</t>
  </si>
  <si>
    <t>Nikel ve nikelden eşya</t>
  </si>
  <si>
    <t>Etler ve yenilen sakatat</t>
  </si>
  <si>
    <t>İpek</t>
  </si>
  <si>
    <t>Mantar ve mantardan eşya</t>
  </si>
  <si>
    <t>Kakao ve kakao müstahzarları</t>
  </si>
  <si>
    <t>Tütün ve tütün yerine geçen işlenmiş maddeler</t>
  </si>
  <si>
    <t>Cam ve cam eşya</t>
  </si>
  <si>
    <t>Şeker ve şeker mamulleri</t>
  </si>
  <si>
    <t>Seramik mamulleri</t>
  </si>
  <si>
    <t>Yenilen sebzeler ve bazı kök ve yumrular</t>
  </si>
  <si>
    <t>Örme eşya</t>
  </si>
  <si>
    <t>Balıklar, kabuklu hayvanlar, yumuşakçalar ve suda yaşayan diğer omurgasız hayvanlar</t>
  </si>
  <si>
    <t>Diğer hayvansal menşeli ürünler (kıl, kemik, boynuz, fildişi, mercan, bağırsak, vb.)</t>
  </si>
  <si>
    <t>Kahve, çay, paraguay çayı ve baharat</t>
  </si>
  <si>
    <t>Et, balık, kabuklu hayvanlar, yumuşakçalar veya diğer su omurgasızlarının müstahzarları</t>
  </si>
  <si>
    <t>Sebzeler, meyvalar, sert kabuklu meyvalar ve bitkilerin diğer kısımlarından elde edilen müstahzarlar</t>
  </si>
  <si>
    <t>Yenilen çeşitli gıda müstahzarları (kahve hülasaları, çay hülasaları, mayalar, soslar, diyet mamaları, vb.)</t>
  </si>
  <si>
    <t>Meşrubat, alkollü içkiler ve sirke</t>
  </si>
  <si>
    <t>Metal cevherleri, cüruf ve kül</t>
  </si>
  <si>
    <t>Organik kimyasal ürünler</t>
  </si>
  <si>
    <t>Sabunlar, yüzey-aktif organik maddeler, yıkama-yağlama müstahzarları, mumlar,bakım müstahzarları, dişçilik müstahzarları</t>
  </si>
  <si>
    <t>Fotoğrafçılıkta veya sinemacılıkta kullanılan eşya</t>
  </si>
  <si>
    <t>Muhtelif kimyasal maddeler (biodizel, yangın söndürme maddeleri, dezenfektanlar, haşarat öldürücüler, vb.)</t>
  </si>
  <si>
    <t>Plastikler ve mamulleri</t>
  </si>
  <si>
    <t>Ham postlar, deriler (kürkler hariç) ve köseleler</t>
  </si>
  <si>
    <t>Sentetik ve suni filamentler, şeritler ve benzeri sentetik ve suni dokumaya elverişli maddeler</t>
  </si>
  <si>
    <t>Halılar ve diğer dokumaya elverişli maddelerden yer kaplamaları</t>
  </si>
  <si>
    <t>Örme giyim eşyası ve aksesuarı</t>
  </si>
  <si>
    <t>Örülmemiş giyim eşyası ve aksesuarı</t>
  </si>
  <si>
    <t>Başlıklar ve aksamı (şapka, kasket, koruyucu başlıklar vb.)</t>
  </si>
  <si>
    <t>Şemsiyeler, güneş şemsiyeleri, bastonlar, iskemle bastonlar, kamçılar, kırbaçlar ve bunların aksamı</t>
  </si>
  <si>
    <t>Taş, alçı, çimento, amyant, mika veya benzeri maddelerden eşya</t>
  </si>
  <si>
    <t>Kalay ve kalaydan eşya</t>
  </si>
  <si>
    <t>Adi metallerden çeşitli eşya (kilit, kasa, mobilya tertibatı, vb.)</t>
  </si>
  <si>
    <t>Hava taşıtları, uzay taşıtları ve bunların aksam ve parçalar</t>
  </si>
  <si>
    <t>Gemiler ve suda yüzen taşıt ve araçlar</t>
  </si>
  <si>
    <t>Çeşitli mamul eşya (hijyenik havlu, bebek bezi, kalem, çakmak, fermuar, fırça vb.)</t>
  </si>
  <si>
    <t>Sanat eserleri, kolleksiyon eşyası ve antikalar</t>
  </si>
  <si>
    <t>Kişisel eşyalar, deniz ve hava taşıtlarına verilen kumanya ve malzeme (yakıtlar hariç)</t>
  </si>
  <si>
    <t>a</t>
  </si>
  <si>
    <t>Motorlu Taşıt Araçları Dış Ticareti (Milyon $)</t>
  </si>
  <si>
    <t xml:space="preserve"> </t>
  </si>
  <si>
    <t>Plastik ve Mamulleri</t>
  </si>
  <si>
    <t>ihracat</t>
  </si>
  <si>
    <t>ithalat</t>
  </si>
  <si>
    <t>fark</t>
  </si>
  <si>
    <t>Otomobil Dış Ticareti (Milyon $)</t>
  </si>
  <si>
    <t>Süt ürünleri, yumurtalar, tabii bal, diğer yenilebilir hayvansal menşeli ürünler</t>
  </si>
  <si>
    <t>Canlı ağaçlar ve diğer bitkiler, yumrular, kökler ve benzerleri, kesme çiçekler ve süs yaprakları</t>
  </si>
  <si>
    <t>Değirmencilik ürünleri, malt, nişasta, inülin, buğday gluteni</t>
  </si>
  <si>
    <t>Yağlı tohum ve meyvalar, muhtelif tane, tohum ve meyvalar,sanayiide ve tıpta kullanılan bitkiler, saman ve kaba yem</t>
  </si>
  <si>
    <t>Lak, sakız, reçine ve diğer bitkisel özsu ve hülasalar</t>
  </si>
  <si>
    <t>Örülmeye elverişli bitkisel maddeler, tarifenin başka yerinde belirtilmeyen veya yer almayan bitkisel ürünler</t>
  </si>
  <si>
    <t>Hayvansal ve bitkisel katı ve sıvı yağlar, yemeklik katı yağlar, hayvansal ve bitkisel mumlar</t>
  </si>
  <si>
    <t>Hububat, un, nişasta veya süt müstahzarları, pastacılık ürünleri</t>
  </si>
  <si>
    <t>Gıda sanayiinin kalıntı ve döküntüleri, hayvanlar için hazırlanmış kaba yemler</t>
  </si>
  <si>
    <t>Tuz, kükürt, topraklar ve taşlar, alçılar, kireçler ve çimento</t>
  </si>
  <si>
    <t>Mineral yakıtlar, mineral yağlar ve bunların damıtılmasından elde edilen ürünler, bitümenli maddeler, mineral mumlar</t>
  </si>
  <si>
    <t>Debagatte ve boyacılıkta kullanılan hülasalar, tanenler, boyalar, pigmentler,vb, vernikler, vb, macunlar, mürekkepler</t>
  </si>
  <si>
    <t>Uçucu yağlar ve rezinoitler, parfümeri, kozmetik veya tuvalet müstahzarları</t>
  </si>
  <si>
    <t>Albüminoid maddeler, değişikliğe uğramış nişasta esaslı ürünler, tutkallar, enzimler</t>
  </si>
  <si>
    <t>Barut ve patlayıcı maddeler, pirotekni mamulleri, kibritler, piroforik alaşımlar, ateş alıcı maddeler</t>
  </si>
  <si>
    <t>Deri-saraciye eşyası, eyer-koşum takımları, seyahat eşyası, el çantaları vb mahfazalar, hayvan bağırsağından mamul eşya</t>
  </si>
  <si>
    <t>Kürkler ve taklit kürkler, bunların mamulleri</t>
  </si>
  <si>
    <t>Ağaç ve ahşap eşya, odun kömürü</t>
  </si>
  <si>
    <t>Hasırdan, sazdan veya örülmeye elverişli diğer maddelerden mamuller, sepetçi ve hasırcı eşyası</t>
  </si>
  <si>
    <t>Odun veya diğer lifli selülozik maddelerin hamurları, geri kazanılmış kağıt veya karton (döküntü, kırpıntı ve hurdalar)</t>
  </si>
  <si>
    <t>Kağıt ve karton, kağıt hamurundan, kağıttan veya kartondan eşya</t>
  </si>
  <si>
    <t>Yapağı ve yün, ince veya kaba hayvan kılı, at kılından iplik ve dokunmuş mensucat</t>
  </si>
  <si>
    <t>Dokumaya elverişli diğer bitkisel lifler, kağıt ipliği ve kağıt ipliğinden</t>
  </si>
  <si>
    <t>Vatka, keçe ve dokunmamış mensucat, özel iplikler, sicim, kordon, ip, halat ve bunlardan mamul eşya</t>
  </si>
  <si>
    <t>Özel dokunmuş mensucat, tufte edilmiş dokunabilir mensucat,dantela,duvar halıları, şeritçi ve kaytancı eşyası, işlemeler</t>
  </si>
  <si>
    <t>Emdirilmiş, sıvanmış, kaplanmış veya lamine edilmiş dokunabilir mensucat, dokunabilir maddelerden teknik eşya</t>
  </si>
  <si>
    <t>Dokunabilir maddelerden hazır eşya, takımlar, kullanılmış giyim ve dokunmuş diğer eşya, paçavralar</t>
  </si>
  <si>
    <t>Ayakkabılar, getrler, tozluklar ve benzeri eşya, bunların aksamı</t>
  </si>
  <si>
    <t>Hazırlanmış ince ve kalın kuş tüyleri ve bunlardan eşya, yapma çiçekler, insan saçından eşya</t>
  </si>
  <si>
    <t>Alüminyum ve alüminyumdan eşya</t>
  </si>
  <si>
    <t>Diğer adi metaller (tungsten, molibden, tantal, magnezyum, kobalt, bizmut, kadmiyum, vb.), sermetler, bunlardan eşya</t>
  </si>
  <si>
    <t>Adi metallerden aletler, bıçakcı eşyası ve sofra takımları, adi metallerden bunların aksam ve parçaları</t>
  </si>
  <si>
    <t>Demiryolu vb hatlara ait taşıtlar ve malzemeler, bunların aksam-parçaları, mekanik trafik sinyalizasyon cihazları</t>
  </si>
  <si>
    <t>Motorlu kara taşıtları, traktörler, bisikletler, motosikletler ve diğer kara taşıtları, bunların aksam, parça, aksesuarı</t>
  </si>
  <si>
    <t>Optik, fotoğraf, sinema, ölçü, kontrol, ayar, tıbbi, cerrahi alet ve cihazlar, bunların aksam, parça ve aksesuarı</t>
  </si>
  <si>
    <t>Müzik aletleri, bunların aksam, parça ve aksesuarı</t>
  </si>
  <si>
    <t>Silahlar ve mühimmat, bunların aksam, parça ve aksesuarı</t>
  </si>
  <si>
    <t>Oyuncaklar, oyun ve spor malzemeleri, bunların aksam, parça ve aksesuarı</t>
  </si>
  <si>
    <t>İnorganik kimyasallar, kıymetli metal, radyoaktif element, metal ve izotopların organik-anorganik bileşikleri</t>
  </si>
  <si>
    <t>Mobilyalar, yatak takımları, aydınlatma cihazları, reklam lambaları, ışıklı tabelalar vb, prefabrik yapılar</t>
  </si>
  <si>
    <r>
      <t>Otomotiv Dış Ticaret Açığı/</t>
    </r>
    <r>
      <rPr>
        <b/>
        <sz val="8"/>
        <color theme="1"/>
        <rFont val="Times New Roman"/>
        <family val="1"/>
      </rPr>
      <t>Fazlası</t>
    </r>
  </si>
  <si>
    <t>Basılı kitaplar, gazeteler, resimler ve baskı sanayiinin diğer mamulleri, el ve makina yazısı metinler ve planlar</t>
  </si>
  <si>
    <t>Pamuk, pamuk ipliği ve pamuklu mensucat</t>
  </si>
  <si>
    <t>Kıymetli veya yarı kıymetli taşlar, kıymetli metaller, inciler, taklit mücevherci eşyası, metal paralar</t>
  </si>
  <si>
    <t>Kazanlar, makinalar, mekanik cihazlar ve aletler, nükleer reaktörler, bunların aksam ve parçaları</t>
  </si>
  <si>
    <t>Elektrikli makina ve cihazlar, ses kaydetme-verme, televizyon görüntü-ses kaydetme-verme cihazları,aksam-parça-aksesuarı</t>
  </si>
  <si>
    <t>Toplam İhracat</t>
  </si>
  <si>
    <t>Yenilen meyveler ve sert kabuklu meyveler</t>
  </si>
  <si>
    <t>Yenilebilen meyveler ve sert kabuklu meyveler</t>
  </si>
  <si>
    <t>2014 Ocak</t>
  </si>
  <si>
    <t>2015 Ocak</t>
  </si>
  <si>
    <r>
      <t>2015 ve 2014 Yıllarında Dış Ticarette  500 milyon $ ve Üzeri  "Dış Ticaret Fazlası" ve "</t>
    </r>
    <r>
      <rPr>
        <b/>
        <sz val="11"/>
        <color indexed="10"/>
        <rFont val="Arial"/>
        <family val="2"/>
        <charset val="162"/>
      </rPr>
      <t>Dış Ticaret Açığı"</t>
    </r>
  </si>
  <si>
    <t>Kıymetli ve yarı kıymetli taşlar</t>
  </si>
  <si>
    <t>2014 (Ocak)</t>
  </si>
  <si>
    <t>2015 (Ocak)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</si>
</sst>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"/>
    <numFmt numFmtId="165" formatCode="#,##0.0"/>
    <numFmt numFmtId="166" formatCode="###\ ###\ ###\ ###\ ###\ ##0"/>
  </numFmts>
  <fonts count="75" x14ac:knownFonts="1">
    <font>
      <sz val="12"/>
      <color theme="1"/>
      <name val="Times New Roman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19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2"/>
      <name val="Arial"/>
      <family val="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 Tur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sz val="10"/>
      <color rgb="FFFF0000"/>
      <name val="Arial"/>
      <family val="2"/>
      <charset val="162"/>
    </font>
    <font>
      <sz val="8"/>
      <color indexed="8"/>
      <name val="Times New Roman"/>
      <family val="1"/>
    </font>
    <font>
      <b/>
      <sz val="9"/>
      <name val="Arial"/>
      <family val="2"/>
      <charset val="162"/>
    </font>
    <font>
      <b/>
      <sz val="8"/>
      <color indexed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b/>
      <sz val="8"/>
      <color rgb="FFFF0000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indexed="8"/>
      <name val="Arial"/>
      <family val="2"/>
      <charset val="162"/>
    </font>
    <font>
      <b/>
      <sz val="11"/>
      <name val="Arial"/>
      <family val="2"/>
      <charset val="16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10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indexed="10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8"/>
      <color theme="1"/>
      <name val="Times New Roman"/>
      <family val="1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9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rgb="FFFF0000"/>
      <name val="Arial"/>
      <family val="2"/>
    </font>
    <font>
      <sz val="10"/>
      <name val="Arial"/>
      <charset val="162"/>
    </font>
    <font>
      <b/>
      <sz val="9"/>
      <color indexed="10"/>
      <name val="Times New Roman"/>
      <family val="1"/>
      <charset val="162"/>
    </font>
    <font>
      <b/>
      <sz val="8"/>
      <color theme="1"/>
      <name val="Arial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9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7" applyNumberFormat="0" applyAlignment="0" applyProtection="0"/>
    <xf numFmtId="0" fontId="11" fillId="7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6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8" applyNumberFormat="0" applyFont="0" applyAlignment="0" applyProtection="0"/>
    <xf numFmtId="0" fontId="17" fillId="7" borderId="0" applyNumberFormat="0" applyBorder="0" applyAlignment="0" applyProtection="0"/>
    <xf numFmtId="0" fontId="18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0" borderId="0"/>
    <xf numFmtId="0" fontId="26" fillId="0" borderId="0"/>
    <xf numFmtId="0" fontId="2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4" borderId="8" applyNumberFormat="0" applyFont="0" applyAlignment="0" applyProtection="0"/>
    <xf numFmtId="0" fontId="1" fillId="0" borderId="0"/>
    <xf numFmtId="0" fontId="39" fillId="0" borderId="0"/>
    <xf numFmtId="0" fontId="40" fillId="0" borderId="0"/>
    <xf numFmtId="0" fontId="41" fillId="0" borderId="0"/>
    <xf numFmtId="0" fontId="46" fillId="0" borderId="0"/>
    <xf numFmtId="0" fontId="59" fillId="0" borderId="0"/>
    <xf numFmtId="0" fontId="65" fillId="0" borderId="0"/>
    <xf numFmtId="0" fontId="72" fillId="0" borderId="0"/>
  </cellStyleXfs>
  <cellXfs count="30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9" fillId="0" borderId="0" xfId="1" applyFont="1"/>
    <xf numFmtId="3" fontId="28" fillId="0" borderId="0" xfId="46" applyNumberFormat="1" applyFont="1" applyAlignment="1">
      <alignment vertical="center"/>
    </xf>
    <xf numFmtId="3" fontId="28" fillId="0" borderId="0" xfId="46" applyNumberFormat="1" applyFont="1" applyAlignment="1">
      <alignment horizontal="left" vertical="center"/>
    </xf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3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9" fillId="18" borderId="0" xfId="1" applyFont="1" applyFill="1" applyBorder="1" applyAlignment="1">
      <alignment horizontal="center" vertical="center"/>
    </xf>
    <xf numFmtId="1" fontId="29" fillId="18" borderId="0" xfId="1" applyNumberFormat="1" applyFont="1" applyFill="1" applyBorder="1" applyAlignment="1" applyProtection="1">
      <alignment horizontal="left" vertical="center"/>
    </xf>
    <xf numFmtId="3" fontId="21" fillId="0" borderId="0" xfId="1" applyNumberFormat="1" applyFont="1" applyAlignment="1">
      <alignment horizontal="right" vertical="center"/>
    </xf>
    <xf numFmtId="3" fontId="29" fillId="0" borderId="0" xfId="1" applyNumberFormat="1" applyFont="1" applyAlignment="1">
      <alignment horizontal="center" vertical="center"/>
    </xf>
    <xf numFmtId="0" fontId="21" fillId="18" borderId="0" xfId="1" applyFont="1" applyFill="1" applyBorder="1" applyAlignment="1">
      <alignment horizontal="center" vertical="center"/>
    </xf>
    <xf numFmtId="3" fontId="29" fillId="0" borderId="0" xfId="1" applyNumberFormat="1" applyFont="1" applyAlignment="1">
      <alignment horizontal="right" vertical="center"/>
    </xf>
    <xf numFmtId="0" fontId="21" fillId="0" borderId="0" xfId="1" applyFont="1" applyAlignment="1">
      <alignment horizontal="center" vertical="center"/>
    </xf>
    <xf numFmtId="1" fontId="29" fillId="18" borderId="0" xfId="1" quotePrefix="1" applyNumberFormat="1" applyFont="1" applyFill="1" applyBorder="1" applyAlignment="1" applyProtection="1">
      <alignment horizontal="center" vertical="center"/>
    </xf>
    <xf numFmtId="3" fontId="30" fillId="18" borderId="0" xfId="1" applyNumberFormat="1" applyFont="1" applyFill="1" applyAlignment="1">
      <alignment vertical="center"/>
    </xf>
    <xf numFmtId="3" fontId="29" fillId="18" borderId="0" xfId="1" applyNumberFormat="1" applyFont="1" applyFill="1" applyBorder="1" applyAlignment="1">
      <alignment vertical="center"/>
    </xf>
    <xf numFmtId="3" fontId="29" fillId="18" borderId="0" xfId="1" applyNumberFormat="1" applyFont="1" applyFill="1" applyBorder="1" applyAlignment="1">
      <alignment horizontal="right" vertical="center"/>
    </xf>
    <xf numFmtId="3" fontId="1" fillId="0" borderId="0" xfId="1" applyNumberFormat="1" applyAlignment="1">
      <alignment vertical="center"/>
    </xf>
    <xf numFmtId="3" fontId="29" fillId="0" borderId="0" xfId="1" applyNumberFormat="1" applyFont="1" applyAlignment="1">
      <alignment vertical="center"/>
    </xf>
    <xf numFmtId="3" fontId="21" fillId="18" borderId="0" xfId="1" applyNumberFormat="1" applyFont="1" applyFill="1" applyAlignment="1">
      <alignment vertical="center"/>
    </xf>
    <xf numFmtId="3" fontId="29" fillId="18" borderId="0" xfId="1" applyNumberFormat="1" applyFont="1" applyFill="1" applyBorder="1" applyAlignment="1" applyProtection="1">
      <alignment vertical="center"/>
    </xf>
    <xf numFmtId="0" fontId="29" fillId="18" borderId="0" xfId="1" quotePrefix="1" applyFont="1" applyFill="1" applyBorder="1" applyAlignment="1" applyProtection="1">
      <alignment horizontal="center" vertical="center"/>
    </xf>
    <xf numFmtId="3" fontId="29" fillId="18" borderId="0" xfId="1" applyNumberFormat="1" applyFont="1" applyFill="1" applyBorder="1" applyAlignment="1" applyProtection="1">
      <alignment horizontal="left" vertical="center"/>
    </xf>
    <xf numFmtId="3" fontId="21" fillId="18" borderId="0" xfId="1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vertical="center"/>
    </xf>
    <xf numFmtId="0" fontId="29" fillId="18" borderId="0" xfId="1" applyFont="1" applyFill="1" applyAlignment="1">
      <alignment horizontal="center" vertical="center"/>
    </xf>
    <xf numFmtId="1" fontId="31" fillId="18" borderId="0" xfId="1" applyNumberFormat="1" applyFont="1" applyFill="1" applyBorder="1" applyAlignment="1" applyProtection="1">
      <alignment horizontal="left" vertical="center"/>
    </xf>
    <xf numFmtId="3" fontId="1" fillId="0" borderId="0" xfId="1" applyNumberFormat="1" applyAlignment="1">
      <alignment horizontal="right" vertical="center"/>
    </xf>
    <xf numFmtId="0" fontId="21" fillId="18" borderId="0" xfId="1" applyFont="1" applyFill="1" applyAlignment="1">
      <alignment horizontal="center" vertical="center"/>
    </xf>
    <xf numFmtId="1" fontId="31" fillId="18" borderId="0" xfId="1" quotePrefix="1" applyNumberFormat="1" applyFont="1" applyFill="1" applyBorder="1" applyAlignment="1" applyProtection="1">
      <alignment horizontal="center" vertical="center"/>
    </xf>
    <xf numFmtId="3" fontId="31" fillId="18" borderId="0" xfId="1" applyNumberFormat="1" applyFont="1" applyFill="1" applyBorder="1" applyAlignment="1">
      <alignment horizontal="right" vertical="center"/>
    </xf>
    <xf numFmtId="3" fontId="23" fillId="18" borderId="0" xfId="1" applyNumberFormat="1" applyFont="1" applyFill="1" applyAlignment="1">
      <alignment horizontal="right" vertical="center"/>
    </xf>
    <xf numFmtId="1" fontId="31" fillId="0" borderId="0" xfId="49" quotePrefix="1" applyNumberFormat="1" applyFont="1" applyFill="1" applyBorder="1" applyAlignment="1" applyProtection="1">
      <alignment horizontal="center" vertical="center"/>
    </xf>
    <xf numFmtId="1" fontId="31" fillId="0" borderId="0" xfId="49" applyNumberFormat="1" applyFont="1" applyFill="1" applyBorder="1" applyAlignment="1" applyProtection="1">
      <alignment horizontal="left" vertical="center"/>
    </xf>
    <xf numFmtId="3" fontId="23" fillId="0" borderId="0" xfId="49" applyNumberFormat="1" applyFont="1" applyFill="1" applyAlignment="1">
      <alignment horizontal="right" vertical="center"/>
    </xf>
    <xf numFmtId="3" fontId="31" fillId="0" borderId="0" xfId="49" applyNumberFormat="1" applyFont="1" applyFill="1" applyBorder="1" applyAlignment="1">
      <alignment horizontal="right" vertical="center"/>
    </xf>
    <xf numFmtId="164" fontId="31" fillId="0" borderId="0" xfId="50" quotePrefix="1" applyNumberFormat="1" applyFont="1" applyFill="1" applyBorder="1" applyAlignment="1" applyProtection="1">
      <alignment horizontal="center" vertical="center"/>
    </xf>
    <xf numFmtId="164" fontId="31" fillId="0" borderId="0" xfId="50" applyNumberFormat="1" applyFont="1" applyFill="1" applyBorder="1" applyAlignment="1" applyProtection="1">
      <alignment horizontal="left" vertical="center"/>
    </xf>
    <xf numFmtId="3" fontId="23" fillId="0" borderId="0" xfId="50" applyNumberFormat="1" applyFont="1" applyFill="1" applyAlignment="1">
      <alignment horizontal="right" vertical="center"/>
    </xf>
    <xf numFmtId="3" fontId="31" fillId="0" borderId="0" xfId="50" applyNumberFormat="1" applyFont="1" applyFill="1" applyBorder="1" applyAlignment="1">
      <alignment horizontal="right" vertical="center"/>
    </xf>
    <xf numFmtId="3" fontId="31" fillId="0" borderId="0" xfId="50" quotePrefix="1" applyNumberFormat="1" applyFont="1" applyFill="1" applyBorder="1" applyAlignment="1" applyProtection="1">
      <alignment horizontal="center" vertical="center"/>
    </xf>
    <xf numFmtId="3" fontId="31" fillId="0" borderId="0" xfId="50" applyNumberFormat="1" applyFont="1" applyFill="1" applyBorder="1" applyAlignment="1" applyProtection="1">
      <alignment horizontal="left" vertical="center"/>
    </xf>
    <xf numFmtId="3" fontId="32" fillId="0" borderId="0" xfId="50" applyNumberFormat="1" applyFont="1" applyFill="1" applyAlignment="1">
      <alignment horizontal="right" vertical="center"/>
    </xf>
    <xf numFmtId="3" fontId="33" fillId="0" borderId="0" xfId="51" applyNumberFormat="1" applyFont="1" applyFill="1" applyBorder="1" applyAlignment="1">
      <alignment horizontal="right" vertical="center"/>
    </xf>
    <xf numFmtId="3" fontId="34" fillId="0" borderId="0" xfId="1" quotePrefix="1" applyNumberFormat="1" applyFont="1" applyFill="1" applyBorder="1" applyAlignment="1" applyProtection="1">
      <alignment horizontal="center" vertical="center"/>
    </xf>
    <xf numFmtId="3" fontId="34" fillId="0" borderId="0" xfId="1" applyNumberFormat="1" applyFont="1" applyFill="1" applyBorder="1" applyAlignment="1" applyProtection="1">
      <alignment horizontal="left" vertical="center"/>
    </xf>
    <xf numFmtId="3" fontId="21" fillId="0" borderId="0" xfId="1" applyNumberFormat="1" applyFont="1" applyFill="1" applyAlignment="1">
      <alignment horizontal="right" vertical="center"/>
    </xf>
    <xf numFmtId="3" fontId="34" fillId="0" borderId="0" xfId="52" applyNumberFormat="1" applyFont="1" applyFill="1" applyAlignment="1">
      <alignment vertical="center"/>
    </xf>
    <xf numFmtId="3" fontId="34" fillId="0" borderId="0" xfId="52" applyNumberFormat="1" applyFont="1" applyFill="1" applyAlignment="1">
      <alignment horizontal="right" vertical="center"/>
    </xf>
    <xf numFmtId="3" fontId="34" fillId="0" borderId="0" xfId="1" quotePrefix="1" applyNumberFormat="1" applyFont="1" applyFill="1" applyBorder="1" applyAlignment="1" applyProtection="1">
      <alignment horizontal="left" vertical="center"/>
    </xf>
    <xf numFmtId="3" fontId="21" fillId="0" borderId="0" xfId="1" applyNumberFormat="1" applyFont="1" applyFill="1" applyBorder="1" applyAlignment="1">
      <alignment horizontal="right" vertical="center"/>
    </xf>
    <xf numFmtId="3" fontId="34" fillId="0" borderId="0" xfId="1" applyNumberFormat="1" applyFont="1" applyFill="1" applyBorder="1" applyAlignment="1">
      <alignment vertical="center"/>
    </xf>
    <xf numFmtId="3" fontId="34" fillId="0" borderId="0" xfId="1" applyNumberFormat="1" applyFont="1" applyFill="1" applyBorder="1" applyAlignment="1">
      <alignment horizontal="right" vertical="center"/>
    </xf>
    <xf numFmtId="0" fontId="34" fillId="0" borderId="0" xfId="1" quotePrefix="1" applyFont="1" applyFill="1" applyBorder="1" applyAlignment="1" applyProtection="1">
      <alignment horizontal="left" vertical="center"/>
    </xf>
    <xf numFmtId="3" fontId="21" fillId="0" borderId="0" xfId="1" applyNumberFormat="1" applyFont="1" applyFill="1" applyBorder="1" applyAlignment="1">
      <alignment vertical="center"/>
    </xf>
    <xf numFmtId="0" fontId="29" fillId="18" borderId="0" xfId="1" applyFont="1" applyFill="1" applyAlignment="1">
      <alignment vertical="center"/>
    </xf>
    <xf numFmtId="0" fontId="29" fillId="18" borderId="0" xfId="1" quotePrefix="1" applyFont="1" applyFill="1" applyBorder="1" applyAlignment="1">
      <alignment horizontal="center" vertical="center"/>
    </xf>
    <xf numFmtId="3" fontId="29" fillId="18" borderId="0" xfId="1" applyNumberFormat="1" applyFont="1" applyFill="1" applyBorder="1" applyAlignment="1" applyProtection="1">
      <alignment horizontal="right" vertical="center"/>
    </xf>
    <xf numFmtId="0" fontId="34" fillId="18" borderId="0" xfId="1" quotePrefix="1" applyFont="1" applyFill="1" applyBorder="1" applyAlignment="1">
      <alignment horizontal="center" vertical="center"/>
    </xf>
    <xf numFmtId="0" fontId="34" fillId="18" borderId="0" xfId="1" applyFont="1" applyFill="1" applyAlignment="1">
      <alignment vertical="center"/>
    </xf>
    <xf numFmtId="3" fontId="35" fillId="18" borderId="0" xfId="1" applyNumberFormat="1" applyFont="1" applyFill="1" applyAlignment="1">
      <alignment vertical="center"/>
    </xf>
    <xf numFmtId="0" fontId="31" fillId="18" borderId="0" xfId="1" applyFont="1" applyFill="1" applyBorder="1" applyAlignment="1">
      <alignment horizontal="center" vertical="center"/>
    </xf>
    <xf numFmtId="0" fontId="31" fillId="18" borderId="0" xfId="1" applyFont="1" applyFill="1" applyBorder="1" applyAlignment="1">
      <alignment vertical="center"/>
    </xf>
    <xf numFmtId="3" fontId="31" fillId="18" borderId="0" xfId="1" applyNumberFormat="1" applyFont="1" applyFill="1" applyBorder="1" applyAlignment="1">
      <alignment vertical="center"/>
    </xf>
    <xf numFmtId="0" fontId="33" fillId="18" borderId="0" xfId="1" applyFont="1" applyFill="1" applyBorder="1" applyAlignment="1">
      <alignment horizontal="center" vertical="center"/>
    </xf>
    <xf numFmtId="0" fontId="33" fillId="18" borderId="0" xfId="1" applyFont="1" applyFill="1" applyBorder="1" applyAlignment="1">
      <alignment vertical="center"/>
    </xf>
    <xf numFmtId="3" fontId="32" fillId="18" borderId="0" xfId="1" applyNumberFormat="1" applyFont="1" applyFill="1" applyAlignment="1">
      <alignment horizontal="right" vertical="center"/>
    </xf>
    <xf numFmtId="3" fontId="33" fillId="18" borderId="0" xfId="1" applyNumberFormat="1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 vertical="center"/>
    </xf>
    <xf numFmtId="0" fontId="33" fillId="0" borderId="0" xfId="49" applyFont="1" applyFill="1" applyBorder="1" applyAlignment="1">
      <alignment vertical="center"/>
    </xf>
    <xf numFmtId="3" fontId="32" fillId="0" borderId="0" xfId="49" applyNumberFormat="1" applyFont="1" applyFill="1" applyAlignment="1">
      <alignment horizontal="right" vertical="center"/>
    </xf>
    <xf numFmtId="3" fontId="33" fillId="0" borderId="0" xfId="49" applyNumberFormat="1" applyFont="1" applyFill="1" applyBorder="1" applyAlignment="1">
      <alignment horizontal="right" vertical="center"/>
    </xf>
    <xf numFmtId="166" fontId="33" fillId="0" borderId="0" xfId="53" applyNumberFormat="1" applyFont="1" applyFill="1" applyBorder="1" applyAlignment="1">
      <alignment horizontal="left" vertical="center"/>
    </xf>
    <xf numFmtId="3" fontId="32" fillId="0" borderId="0" xfId="53" applyNumberFormat="1" applyFont="1" applyFill="1" applyAlignment="1">
      <alignment horizontal="right" vertical="center"/>
    </xf>
    <xf numFmtId="3" fontId="33" fillId="0" borderId="0" xfId="53" applyNumberFormat="1" applyFont="1" applyFill="1" applyBorder="1" applyAlignment="1">
      <alignment horizontal="right" vertical="center"/>
    </xf>
    <xf numFmtId="0" fontId="33" fillId="0" borderId="0" xfId="53" applyFont="1" applyFill="1" applyBorder="1" applyAlignment="1">
      <alignment horizontal="center" vertical="center"/>
    </xf>
    <xf numFmtId="0" fontId="33" fillId="0" borderId="0" xfId="53" applyFont="1" applyFill="1" applyBorder="1" applyAlignment="1">
      <alignment vertical="center"/>
    </xf>
    <xf numFmtId="3" fontId="32" fillId="0" borderId="0" xfId="53" applyNumberFormat="1" applyFont="1" applyFill="1" applyAlignment="1">
      <alignment vertical="center"/>
    </xf>
    <xf numFmtId="3" fontId="34" fillId="0" borderId="0" xfId="1" quotePrefix="1" applyNumberFormat="1" applyFont="1" applyFill="1" applyBorder="1" applyAlignment="1">
      <alignment horizontal="center" vertical="center"/>
    </xf>
    <xf numFmtId="3" fontId="34" fillId="0" borderId="0" xfId="1" applyNumberFormat="1" applyFont="1" applyFill="1" applyAlignment="1">
      <alignment vertical="center"/>
    </xf>
    <xf numFmtId="3" fontId="35" fillId="0" borderId="0" xfId="1" applyNumberFormat="1" applyFont="1" applyFill="1" applyAlignment="1">
      <alignment horizontal="right" vertical="center"/>
    </xf>
    <xf numFmtId="3" fontId="34" fillId="0" borderId="0" xfId="51" applyNumberFormat="1" applyFont="1" applyFill="1" applyAlignment="1">
      <alignment vertical="center"/>
    </xf>
    <xf numFmtId="3" fontId="34" fillId="0" borderId="0" xfId="51" applyNumberFormat="1" applyFont="1" applyFill="1" applyAlignment="1">
      <alignment horizontal="right" vertical="center"/>
    </xf>
    <xf numFmtId="3" fontId="33" fillId="0" borderId="0" xfId="1" quotePrefix="1" applyNumberFormat="1" applyFont="1" applyFill="1" applyBorder="1" applyAlignment="1">
      <alignment horizontal="center" vertical="center"/>
    </xf>
    <xf numFmtId="3" fontId="33" fillId="0" borderId="0" xfId="1" applyNumberFormat="1" applyFont="1" applyFill="1" applyAlignment="1">
      <alignment vertical="center"/>
    </xf>
    <xf numFmtId="3" fontId="32" fillId="0" borderId="0" xfId="1" applyNumberFormat="1" applyFont="1" applyFill="1" applyAlignment="1">
      <alignment horizontal="right" vertical="center"/>
    </xf>
    <xf numFmtId="3" fontId="33" fillId="0" borderId="0" xfId="1" applyNumberFormat="1" applyFont="1" applyFill="1" applyAlignment="1">
      <alignment horizontal="right" vertical="center"/>
    </xf>
    <xf numFmtId="0" fontId="33" fillId="0" borderId="0" xfId="1" quotePrefix="1" applyFont="1" applyFill="1" applyBorder="1" applyAlignment="1">
      <alignment horizontal="center" vertical="center"/>
    </xf>
    <xf numFmtId="0" fontId="33" fillId="0" borderId="0" xfId="1" applyFont="1" applyFill="1" applyAlignment="1">
      <alignment vertical="center"/>
    </xf>
    <xf numFmtId="3" fontId="32" fillId="0" borderId="0" xfId="1" applyNumberFormat="1" applyFont="1" applyFill="1" applyAlignment="1">
      <alignment vertical="center"/>
    </xf>
    <xf numFmtId="0" fontId="1" fillId="0" borderId="0" xfId="1" applyAlignment="1">
      <alignment horizontal="center" vertical="center"/>
    </xf>
    <xf numFmtId="3" fontId="21" fillId="0" borderId="0" xfId="1" applyNumberFormat="1" applyFont="1" applyFill="1" applyAlignment="1">
      <alignment vertical="center"/>
    </xf>
    <xf numFmtId="3" fontId="23" fillId="0" borderId="0" xfId="1" applyNumberFormat="1" applyFont="1" applyFill="1" applyAlignment="1">
      <alignment horizontal="right" vertical="center"/>
    </xf>
    <xf numFmtId="0" fontId="37" fillId="0" borderId="10" xfId="1" applyFont="1" applyBorder="1" applyAlignment="1">
      <alignment vertical="center" wrapText="1"/>
    </xf>
    <xf numFmtId="0" fontId="37" fillId="0" borderId="10" xfId="1" applyFont="1" applyBorder="1" applyAlignment="1">
      <alignment horizontal="center" vertical="center" wrapText="1"/>
    </xf>
    <xf numFmtId="0" fontId="37" fillId="0" borderId="11" xfId="1" applyFont="1" applyBorder="1" applyAlignment="1">
      <alignment horizontal="center" vertical="center" wrapText="1"/>
    </xf>
    <xf numFmtId="0" fontId="37" fillId="21" borderId="10" xfId="1" applyFont="1" applyFill="1" applyBorder="1" applyAlignment="1">
      <alignment horizontal="center" vertical="center" wrapText="1"/>
    </xf>
    <xf numFmtId="0" fontId="37" fillId="26" borderId="10" xfId="1" applyFont="1" applyFill="1" applyBorder="1" applyAlignment="1">
      <alignment horizontal="center" vertical="center" wrapText="1"/>
    </xf>
    <xf numFmtId="0" fontId="37" fillId="0" borderId="10" xfId="1" applyFont="1" applyBorder="1"/>
    <xf numFmtId="3" fontId="38" fillId="0" borderId="10" xfId="1" applyNumberFormat="1" applyFont="1" applyBorder="1"/>
    <xf numFmtId="3" fontId="38" fillId="0" borderId="11" xfId="1" applyNumberFormat="1" applyFont="1" applyBorder="1"/>
    <xf numFmtId="3" fontId="38" fillId="21" borderId="10" xfId="1" applyNumberFormat="1" applyFont="1" applyFill="1" applyBorder="1"/>
    <xf numFmtId="3" fontId="38" fillId="26" borderId="10" xfId="1" applyNumberFormat="1" applyFont="1" applyFill="1" applyBorder="1"/>
    <xf numFmtId="2" fontId="37" fillId="0" borderId="10" xfId="1" applyNumberFormat="1" applyFont="1" applyBorder="1" applyAlignment="1">
      <alignment horizontal="center"/>
    </xf>
    <xf numFmtId="2" fontId="37" fillId="0" borderId="11" xfId="1" applyNumberFormat="1" applyFont="1" applyBorder="1" applyAlignment="1">
      <alignment horizontal="center"/>
    </xf>
    <xf numFmtId="2" fontId="37" fillId="21" borderId="10" xfId="1" applyNumberFormat="1" applyFont="1" applyFill="1" applyBorder="1" applyAlignment="1">
      <alignment horizontal="center"/>
    </xf>
    <xf numFmtId="2" fontId="37" fillId="26" borderId="10" xfId="1" applyNumberFormat="1" applyFont="1" applyFill="1" applyBorder="1" applyAlignment="1">
      <alignment horizontal="center"/>
    </xf>
    <xf numFmtId="3" fontId="37" fillId="0" borderId="10" xfId="1" applyNumberFormat="1" applyFont="1" applyFill="1" applyBorder="1"/>
    <xf numFmtId="3" fontId="37" fillId="0" borderId="10" xfId="0" applyNumberFormat="1" applyFont="1" applyBorder="1"/>
    <xf numFmtId="3" fontId="20" fillId="0" borderId="10" xfId="0" applyNumberFormat="1" applyFont="1" applyBorder="1"/>
    <xf numFmtId="3" fontId="37" fillId="0" borderId="10" xfId="0" applyNumberFormat="1" applyFont="1" applyFill="1" applyBorder="1"/>
    <xf numFmtId="3" fontId="37" fillId="26" borderId="10" xfId="0" applyNumberFormat="1" applyFont="1" applyFill="1" applyBorder="1" applyAlignment="1">
      <alignment horizontal="right"/>
    </xf>
    <xf numFmtId="0" fontId="19" fillId="0" borderId="0" xfId="1" applyFont="1" applyAlignment="1">
      <alignment horizontal="center"/>
    </xf>
    <xf numFmtId="0" fontId="37" fillId="0" borderId="10" xfId="1" applyFont="1" applyFill="1" applyBorder="1" applyAlignment="1">
      <alignment horizontal="center" vertical="center" wrapText="1"/>
    </xf>
    <xf numFmtId="3" fontId="38" fillId="0" borderId="10" xfId="1" applyNumberFormat="1" applyFont="1" applyFill="1" applyBorder="1"/>
    <xf numFmtId="2" fontId="37" fillId="0" borderId="10" xfId="1" applyNumberFormat="1" applyFont="1" applyFill="1" applyBorder="1" applyAlignment="1">
      <alignment horizontal="center"/>
    </xf>
    <xf numFmtId="3" fontId="20" fillId="0" borderId="10" xfId="0" applyNumberFormat="1" applyFont="1" applyFill="1" applyBorder="1"/>
    <xf numFmtId="3" fontId="20" fillId="21" borderId="10" xfId="0" applyNumberFormat="1" applyFont="1" applyFill="1" applyBorder="1"/>
    <xf numFmtId="3" fontId="37" fillId="21" borderId="10" xfId="0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vertical="center"/>
    </xf>
    <xf numFmtId="3" fontId="42" fillId="0" borderId="0" xfId="1" applyNumberFormat="1" applyFont="1" applyAlignment="1">
      <alignment vertical="center"/>
    </xf>
    <xf numFmtId="3" fontId="43" fillId="18" borderId="10" xfId="0" applyNumberFormat="1" applyFont="1" applyFill="1" applyBorder="1" applyAlignment="1">
      <alignment horizontal="right" vertical="center"/>
    </xf>
    <xf numFmtId="0" fontId="37" fillId="26" borderId="10" xfId="0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3" fontId="0" fillId="0" borderId="0" xfId="0" applyNumberFormat="1" applyAlignment="1">
      <alignment wrapText="1"/>
    </xf>
    <xf numFmtId="3" fontId="36" fillId="21" borderId="0" xfId="0" applyNumberFormat="1" applyFont="1" applyFill="1" applyBorder="1" applyAlignment="1">
      <alignment vertical="center"/>
    </xf>
    <xf numFmtId="3" fontId="43" fillId="18" borderId="10" xfId="46" applyNumberFormat="1" applyFont="1" applyFill="1" applyBorder="1" applyAlignment="1">
      <alignment vertical="center"/>
    </xf>
    <xf numFmtId="3" fontId="43" fillId="18" borderId="10" xfId="46" applyNumberFormat="1" applyFont="1" applyFill="1" applyBorder="1" applyAlignment="1">
      <alignment horizontal="right" vertical="center"/>
    </xf>
    <xf numFmtId="3" fontId="43" fillId="18" borderId="20" xfId="0" applyNumberFormat="1" applyFont="1" applyFill="1" applyBorder="1" applyAlignment="1">
      <alignment horizontal="right" vertical="center"/>
    </xf>
    <xf numFmtId="4" fontId="45" fillId="18" borderId="10" xfId="46" applyNumberFormat="1" applyFont="1" applyFill="1" applyBorder="1" applyAlignment="1">
      <alignment horizontal="center" vertical="center"/>
    </xf>
    <xf numFmtId="3" fontId="47" fillId="0" borderId="0" xfId="46" applyNumberFormat="1" applyFont="1" applyAlignment="1">
      <alignment vertical="center"/>
    </xf>
    <xf numFmtId="3" fontId="48" fillId="0" borderId="15" xfId="46" applyNumberFormat="1" applyFont="1" applyBorder="1" applyAlignment="1">
      <alignment horizontal="center" vertical="center"/>
    </xf>
    <xf numFmtId="1" fontId="48" fillId="0" borderId="15" xfId="46" applyNumberFormat="1" applyFont="1" applyBorder="1" applyAlignment="1">
      <alignment horizontal="center" vertical="center"/>
    </xf>
    <xf numFmtId="1" fontId="48" fillId="0" borderId="15" xfId="46" applyNumberFormat="1" applyFont="1" applyBorder="1" applyAlignment="1">
      <alignment horizontal="center" vertical="center" wrapText="1"/>
    </xf>
    <xf numFmtId="1" fontId="48" fillId="0" borderId="25" xfId="46" applyNumberFormat="1" applyFont="1" applyBorder="1" applyAlignment="1">
      <alignment horizontal="center" vertical="center" wrapText="1"/>
    </xf>
    <xf numFmtId="1" fontId="48" fillId="0" borderId="26" xfId="46" applyNumberFormat="1" applyFont="1" applyBorder="1" applyAlignment="1">
      <alignment horizontal="center" vertical="center" wrapText="1"/>
    </xf>
    <xf numFmtId="3" fontId="48" fillId="0" borderId="15" xfId="46" applyNumberFormat="1" applyFont="1" applyBorder="1" applyAlignment="1">
      <alignment horizontal="center" vertical="center" wrapText="1"/>
    </xf>
    <xf numFmtId="0" fontId="49" fillId="19" borderId="14" xfId="46" applyFont="1" applyFill="1" applyBorder="1" applyAlignment="1">
      <alignment vertical="center"/>
    </xf>
    <xf numFmtId="3" fontId="49" fillId="19" borderId="14" xfId="46" applyNumberFormat="1" applyFont="1" applyFill="1" applyBorder="1" applyAlignment="1">
      <alignment horizontal="right" vertical="center"/>
    </xf>
    <xf numFmtId="3" fontId="49" fillId="19" borderId="19" xfId="46" applyNumberFormat="1" applyFont="1" applyFill="1" applyBorder="1" applyAlignment="1">
      <alignment horizontal="right" vertical="center"/>
    </xf>
    <xf numFmtId="3" fontId="48" fillId="18" borderId="10" xfId="46" applyNumberFormat="1" applyFont="1" applyFill="1" applyBorder="1" applyAlignment="1">
      <alignment vertical="center"/>
    </xf>
    <xf numFmtId="3" fontId="48" fillId="18" borderId="10" xfId="46" applyNumberFormat="1" applyFont="1" applyFill="1" applyBorder="1" applyAlignment="1">
      <alignment horizontal="right" vertical="center"/>
    </xf>
    <xf numFmtId="3" fontId="50" fillId="18" borderId="10" xfId="46" applyNumberFormat="1" applyFont="1" applyFill="1" applyBorder="1" applyAlignment="1">
      <alignment horizontal="right" vertical="center"/>
    </xf>
    <xf numFmtId="3" fontId="50" fillId="18" borderId="20" xfId="46" applyNumberFormat="1" applyFont="1" applyFill="1" applyBorder="1" applyAlignment="1">
      <alignment horizontal="right" vertical="center"/>
    </xf>
    <xf numFmtId="3" fontId="50" fillId="0" borderId="10" xfId="46" applyNumberFormat="1" applyFont="1" applyFill="1" applyBorder="1" applyAlignment="1">
      <alignment horizontal="right" vertical="center"/>
    </xf>
    <xf numFmtId="3" fontId="50" fillId="18" borderId="14" xfId="46" applyNumberFormat="1" applyFont="1" applyFill="1" applyBorder="1" applyAlignment="1">
      <alignment horizontal="right" vertical="center"/>
    </xf>
    <xf numFmtId="3" fontId="45" fillId="0" borderId="10" xfId="46" applyNumberFormat="1" applyFont="1" applyBorder="1" applyAlignment="1">
      <alignment vertical="center"/>
    </xf>
    <xf numFmtId="3" fontId="45" fillId="0" borderId="20" xfId="46" applyNumberFormat="1" applyFont="1" applyBorder="1" applyAlignment="1">
      <alignment vertical="center"/>
    </xf>
    <xf numFmtId="3" fontId="49" fillId="0" borderId="14" xfId="46" applyNumberFormat="1" applyFont="1" applyFill="1" applyBorder="1" applyAlignment="1">
      <alignment horizontal="center" vertical="center"/>
    </xf>
    <xf numFmtId="3" fontId="48" fillId="18" borderId="10" xfId="48" applyNumberFormat="1" applyFont="1" applyFill="1" applyBorder="1" applyAlignment="1">
      <alignment vertical="center"/>
    </xf>
    <xf numFmtId="3" fontId="48" fillId="18" borderId="20" xfId="46" applyNumberFormat="1" applyFont="1" applyFill="1" applyBorder="1" applyAlignment="1">
      <alignment horizontal="right" vertical="center"/>
    </xf>
    <xf numFmtId="3" fontId="48" fillId="0" borderId="10" xfId="46" applyNumberFormat="1" applyFont="1" applyBorder="1" applyAlignment="1">
      <alignment horizontal="right" vertical="center"/>
    </xf>
    <xf numFmtId="3" fontId="48" fillId="18" borderId="14" xfId="46" applyNumberFormat="1" applyFont="1" applyFill="1" applyBorder="1" applyAlignment="1">
      <alignment horizontal="right" vertical="center"/>
    </xf>
    <xf numFmtId="3" fontId="45" fillId="0" borderId="16" xfId="46" applyNumberFormat="1" applyFont="1" applyBorder="1" applyAlignment="1">
      <alignment vertical="center"/>
    </xf>
    <xf numFmtId="3" fontId="49" fillId="0" borderId="16" xfId="46" applyNumberFormat="1" applyFont="1" applyBorder="1" applyAlignment="1">
      <alignment vertical="center"/>
    </xf>
    <xf numFmtId="3" fontId="49" fillId="0" borderId="18" xfId="46" applyNumberFormat="1" applyFont="1" applyBorder="1" applyAlignment="1">
      <alignment vertical="center"/>
    </xf>
    <xf numFmtId="3" fontId="51" fillId="0" borderId="18" xfId="46" applyNumberFormat="1" applyFont="1" applyBorder="1" applyAlignment="1">
      <alignment vertical="center"/>
    </xf>
    <xf numFmtId="3" fontId="48" fillId="0" borderId="17" xfId="46" applyNumberFormat="1" applyFont="1" applyBorder="1" applyAlignment="1">
      <alignment vertical="center"/>
    </xf>
    <xf numFmtId="3" fontId="49" fillId="18" borderId="28" xfId="46" applyNumberFormat="1" applyFont="1" applyFill="1" applyBorder="1" applyAlignment="1">
      <alignment horizontal="center" vertical="center"/>
    </xf>
    <xf numFmtId="3" fontId="45" fillId="0" borderId="21" xfId="46" applyNumberFormat="1" applyFont="1" applyBorder="1" applyAlignment="1">
      <alignment horizontal="center" vertical="center"/>
    </xf>
    <xf numFmtId="165" fontId="45" fillId="0" borderId="14" xfId="46" applyNumberFormat="1" applyFont="1" applyBorder="1" applyAlignment="1">
      <alignment horizontal="center" vertical="center"/>
    </xf>
    <xf numFmtId="3" fontId="47" fillId="18" borderId="14" xfId="46" applyNumberFormat="1" applyFont="1" applyFill="1" applyBorder="1" applyAlignment="1">
      <alignment horizontal="center" vertical="center"/>
    </xf>
    <xf numFmtId="3" fontId="45" fillId="0" borderId="10" xfId="46" applyNumberFormat="1" applyFont="1" applyBorder="1" applyAlignment="1">
      <alignment horizontal="center" vertical="center"/>
    </xf>
    <xf numFmtId="3" fontId="47" fillId="18" borderId="10" xfId="46" applyNumberFormat="1" applyFont="1" applyFill="1" applyBorder="1" applyAlignment="1">
      <alignment horizontal="center" vertical="center"/>
    </xf>
    <xf numFmtId="3" fontId="45" fillId="0" borderId="15" xfId="46" applyNumberFormat="1" applyFont="1" applyBorder="1" applyAlignment="1">
      <alignment horizontal="center" vertical="center"/>
    </xf>
    <xf numFmtId="165" fontId="49" fillId="0" borderId="14" xfId="46" applyNumberFormat="1" applyFont="1" applyBorder="1" applyAlignment="1">
      <alignment horizontal="center" vertical="center"/>
    </xf>
    <xf numFmtId="165" fontId="51" fillId="0" borderId="14" xfId="46" applyNumberFormat="1" applyFont="1" applyBorder="1" applyAlignment="1">
      <alignment horizontal="center" vertical="center"/>
    </xf>
    <xf numFmtId="165" fontId="49" fillId="0" borderId="16" xfId="46" applyNumberFormat="1" applyFont="1" applyBorder="1" applyAlignment="1">
      <alignment horizontal="center" vertical="center"/>
    </xf>
    <xf numFmtId="3" fontId="47" fillId="18" borderId="16" xfId="46" applyNumberFormat="1" applyFont="1" applyFill="1" applyBorder="1" applyAlignment="1">
      <alignment horizontal="center" vertical="center"/>
    </xf>
    <xf numFmtId="3" fontId="45" fillId="22" borderId="15" xfId="46" applyNumberFormat="1" applyFont="1" applyFill="1" applyBorder="1" applyAlignment="1">
      <alignment vertical="center"/>
    </xf>
    <xf numFmtId="3" fontId="45" fillId="22" borderId="22" xfId="46" applyNumberFormat="1" applyFont="1" applyFill="1" applyBorder="1" applyAlignment="1">
      <alignment horizontal="right" vertical="center"/>
    </xf>
    <xf numFmtId="3" fontId="45" fillId="22" borderId="23" xfId="46" applyNumberFormat="1" applyFont="1" applyFill="1" applyBorder="1" applyAlignment="1">
      <alignment horizontal="right" vertical="center"/>
    </xf>
    <xf numFmtId="3" fontId="45" fillId="22" borderId="15" xfId="46" applyNumberFormat="1" applyFont="1" applyFill="1" applyBorder="1" applyAlignment="1">
      <alignment horizontal="right" vertical="center"/>
    </xf>
    <xf numFmtId="3" fontId="45" fillId="23" borderId="22" xfId="46" applyNumberFormat="1" applyFont="1" applyFill="1" applyBorder="1" applyAlignment="1">
      <alignment horizontal="right" vertical="center"/>
    </xf>
    <xf numFmtId="3" fontId="50" fillId="18" borderId="10" xfId="46" applyNumberFormat="1" applyFont="1" applyFill="1" applyBorder="1" applyAlignment="1">
      <alignment vertical="center"/>
    </xf>
    <xf numFmtId="3" fontId="50" fillId="18" borderId="10" xfId="0" applyNumberFormat="1" applyFont="1" applyFill="1" applyBorder="1" applyAlignment="1">
      <alignment horizontal="right" vertical="center"/>
    </xf>
    <xf numFmtId="3" fontId="50" fillId="18" borderId="20" xfId="0" applyNumberFormat="1" applyFont="1" applyFill="1" applyBorder="1" applyAlignment="1">
      <alignment horizontal="right" vertical="center"/>
    </xf>
    <xf numFmtId="3" fontId="49" fillId="18" borderId="10" xfId="46" applyNumberFormat="1" applyFont="1" applyFill="1" applyBorder="1" applyAlignment="1">
      <alignment vertical="center"/>
    </xf>
    <xf numFmtId="3" fontId="49" fillId="18" borderId="10" xfId="46" applyNumberFormat="1" applyFont="1" applyFill="1" applyBorder="1" applyAlignment="1">
      <alignment horizontal="right" vertical="center"/>
    </xf>
    <xf numFmtId="3" fontId="49" fillId="18" borderId="10" xfId="0" applyNumberFormat="1" applyFont="1" applyFill="1" applyBorder="1" applyAlignment="1">
      <alignment horizontal="right" vertical="center"/>
    </xf>
    <xf numFmtId="3" fontId="49" fillId="18" borderId="20" xfId="0" applyNumberFormat="1" applyFont="1" applyFill="1" applyBorder="1" applyAlignment="1">
      <alignment horizontal="right" vertical="center"/>
    </xf>
    <xf numFmtId="3" fontId="49" fillId="0" borderId="10" xfId="0" applyNumberFormat="1" applyFont="1" applyFill="1" applyBorder="1" applyAlignment="1">
      <alignment horizontal="right" vertical="center"/>
    </xf>
    <xf numFmtId="3" fontId="45" fillId="18" borderId="10" xfId="46" applyNumberFormat="1" applyFont="1" applyFill="1" applyBorder="1" applyAlignment="1">
      <alignment horizontal="center" vertical="center"/>
    </xf>
    <xf numFmtId="0" fontId="53" fillId="0" borderId="0" xfId="0" applyFont="1"/>
    <xf numFmtId="3" fontId="47" fillId="0" borderId="0" xfId="46" applyNumberFormat="1" applyFont="1" applyAlignment="1">
      <alignment horizontal="left" vertical="center"/>
    </xf>
    <xf numFmtId="3" fontId="45" fillId="0" borderId="14" xfId="46" applyNumberFormat="1" applyFont="1" applyBorder="1" applyAlignment="1">
      <alignment horizontal="center" vertical="center"/>
    </xf>
    <xf numFmtId="3" fontId="51" fillId="0" borderId="16" xfId="46" applyNumberFormat="1" applyFont="1" applyBorder="1" applyAlignment="1">
      <alignment horizontal="center" vertical="center"/>
    </xf>
    <xf numFmtId="3" fontId="57" fillId="18" borderId="10" xfId="0" applyNumberFormat="1" applyFont="1" applyFill="1" applyBorder="1" applyAlignment="1">
      <alignment horizontal="right"/>
    </xf>
    <xf numFmtId="3" fontId="56" fillId="18" borderId="1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 applyProtection="1">
      <alignment horizontal="right"/>
      <protection locked="0"/>
    </xf>
    <xf numFmtId="164" fontId="29" fillId="18" borderId="0" xfId="0" applyNumberFormat="1" applyFont="1" applyFill="1" applyBorder="1" applyAlignment="1"/>
    <xf numFmtId="3" fontId="31" fillId="18" borderId="0" xfId="0" applyNumberFormat="1" applyFont="1" applyFill="1" applyBorder="1" applyAlignment="1" applyProtection="1">
      <alignment horizontal="right"/>
      <protection locked="0"/>
    </xf>
    <xf numFmtId="3" fontId="29" fillId="0" borderId="0" xfId="43" applyNumberFormat="1" applyFont="1" applyFill="1" applyBorder="1" applyAlignment="1" applyProtection="1">
      <alignment horizontal="right"/>
      <protection locked="0"/>
    </xf>
    <xf numFmtId="3" fontId="29" fillId="18" borderId="0" xfId="43" applyNumberFormat="1" applyFont="1" applyFill="1" applyBorder="1" applyAlignment="1"/>
    <xf numFmtId="3" fontId="33" fillId="18" borderId="0" xfId="43" applyNumberFormat="1" applyFont="1" applyFill="1" applyBorder="1" applyAlignment="1">
      <alignment horizontal="right"/>
    </xf>
    <xf numFmtId="3" fontId="33" fillId="18" borderId="0" xfId="43" applyNumberFormat="1" applyFont="1" applyFill="1" applyBorder="1" applyAlignment="1" applyProtection="1">
      <alignment horizontal="right"/>
      <protection locked="0"/>
    </xf>
    <xf numFmtId="3" fontId="33" fillId="18" borderId="0" xfId="43" applyNumberFormat="1" applyFont="1" applyFill="1" applyBorder="1" applyAlignment="1" applyProtection="1">
      <protection locked="0"/>
    </xf>
    <xf numFmtId="0" fontId="19" fillId="0" borderId="0" xfId="1" applyFont="1" applyAlignment="1">
      <alignment horizontal="center"/>
    </xf>
    <xf numFmtId="3" fontId="48" fillId="0" borderId="16" xfId="46" applyNumberFormat="1" applyFont="1" applyBorder="1" applyAlignment="1">
      <alignment vertical="center"/>
    </xf>
    <xf numFmtId="0" fontId="21" fillId="21" borderId="0" xfId="1" applyFont="1" applyFill="1" applyBorder="1" applyAlignment="1">
      <alignment horizontal="center" vertical="center"/>
    </xf>
    <xf numFmtId="3" fontId="21" fillId="21" borderId="0" xfId="1" applyNumberFormat="1" applyFont="1" applyFill="1" applyAlignment="1">
      <alignment horizontal="right" vertical="center"/>
    </xf>
    <xf numFmtId="0" fontId="21" fillId="21" borderId="0" xfId="1" applyFont="1" applyFill="1" applyAlignment="1">
      <alignment horizontal="center" vertical="center"/>
    </xf>
    <xf numFmtId="165" fontId="37" fillId="26" borderId="10" xfId="0" applyNumberFormat="1" applyFont="1" applyFill="1" applyBorder="1" applyAlignment="1">
      <alignment horizontal="center" wrapText="1"/>
    </xf>
    <xf numFmtId="3" fontId="51" fillId="0" borderId="14" xfId="46" applyNumberFormat="1" applyFont="1" applyFill="1" applyBorder="1" applyAlignment="1">
      <alignment horizontal="center" vertical="center"/>
    </xf>
    <xf numFmtId="3" fontId="29" fillId="21" borderId="0" xfId="1" applyNumberFormat="1" applyFont="1" applyFill="1" applyAlignment="1">
      <alignment vertical="center"/>
    </xf>
    <xf numFmtId="3" fontId="29" fillId="0" borderId="0" xfId="1" applyNumberFormat="1" applyFont="1" applyFill="1" applyAlignment="1">
      <alignment vertical="center"/>
    </xf>
    <xf numFmtId="3" fontId="31" fillId="21" borderId="0" xfId="0" applyNumberFormat="1" applyFont="1" applyFill="1" applyBorder="1" applyAlignment="1" applyProtection="1">
      <alignment horizontal="right"/>
      <protection locked="0"/>
    </xf>
    <xf numFmtId="3" fontId="29" fillId="21" borderId="0" xfId="43" applyNumberFormat="1" applyFont="1" applyFill="1" applyBorder="1" applyAlignment="1" applyProtection="1">
      <alignment horizontal="right"/>
      <protection locked="0"/>
    </xf>
    <xf numFmtId="3" fontId="33" fillId="21" borderId="0" xfId="43" applyNumberFormat="1" applyFont="1" applyFill="1" applyBorder="1" applyAlignment="1">
      <alignment horizontal="right"/>
    </xf>
    <xf numFmtId="4" fontId="58" fillId="18" borderId="10" xfId="46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3" fontId="55" fillId="20" borderId="10" xfId="45" applyNumberFormat="1" applyFont="1" applyFill="1" applyBorder="1" applyAlignment="1">
      <alignment horizontal="center" vertical="center" wrapText="1"/>
    </xf>
    <xf numFmtId="3" fontId="62" fillId="24" borderId="10" xfId="43" applyNumberFormat="1" applyFont="1" applyFill="1" applyBorder="1" applyAlignment="1">
      <alignment horizontal="center" vertical="center" wrapText="1"/>
    </xf>
    <xf numFmtId="3" fontId="63" fillId="24" borderId="10" xfId="0" applyNumberFormat="1" applyFont="1" applyFill="1" applyBorder="1" applyAlignment="1">
      <alignment horizontal="center" vertical="center"/>
    </xf>
    <xf numFmtId="0" fontId="62" fillId="0" borderId="10" xfId="43" applyFont="1" applyFill="1" applyBorder="1" applyAlignment="1">
      <alignment horizontal="center" vertical="center"/>
    </xf>
    <xf numFmtId="164" fontId="62" fillId="0" borderId="10" xfId="43" applyNumberFormat="1" applyFont="1" applyFill="1" applyBorder="1" applyAlignment="1">
      <alignment vertical="center"/>
    </xf>
    <xf numFmtId="3" fontId="55" fillId="21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62" fillId="28" borderId="10" xfId="43" applyFont="1" applyFill="1" applyBorder="1" applyAlignment="1">
      <alignment horizontal="center" vertical="center"/>
    </xf>
    <xf numFmtId="164" fontId="62" fillId="28" borderId="10" xfId="43" applyNumberFormat="1" applyFont="1" applyFill="1" applyBorder="1" applyAlignment="1">
      <alignment vertical="center"/>
    </xf>
    <xf numFmtId="3" fontId="62" fillId="28" borderId="10" xfId="0" applyNumberFormat="1" applyFont="1" applyFill="1" applyBorder="1" applyAlignment="1">
      <alignment horizontal="center" vertical="center"/>
    </xf>
    <xf numFmtId="3" fontId="62" fillId="18" borderId="10" xfId="43" applyNumberFormat="1" applyFont="1" applyFill="1" applyBorder="1" applyAlignment="1">
      <alignment horizontal="center" vertical="center"/>
    </xf>
    <xf numFmtId="3" fontId="62" fillId="0" borderId="10" xfId="43" applyNumberFormat="1" applyFont="1" applyFill="1" applyBorder="1" applyAlignment="1">
      <alignment horizontal="center" vertical="center"/>
    </xf>
    <xf numFmtId="3" fontId="63" fillId="21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3" fontId="62" fillId="21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 wrapText="1"/>
    </xf>
    <xf numFmtId="0" fontId="49" fillId="21" borderId="14" xfId="46" applyFont="1" applyFill="1" applyBorder="1" applyAlignment="1">
      <alignment vertical="center"/>
    </xf>
    <xf numFmtId="165" fontId="51" fillId="0" borderId="16" xfId="46" applyNumberFormat="1" applyFont="1" applyBorder="1" applyAlignment="1">
      <alignment horizontal="center" vertical="center"/>
    </xf>
    <xf numFmtId="3" fontId="63" fillId="24" borderId="27" xfId="0" applyNumberFormat="1" applyFont="1" applyFill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0" fillId="0" borderId="0" xfId="1" applyNumberFormat="1" applyFont="1" applyAlignment="1">
      <alignment vertical="center"/>
    </xf>
    <xf numFmtId="3" fontId="51" fillId="27" borderId="14" xfId="46" applyNumberFormat="1" applyFont="1" applyFill="1" applyBorder="1" applyAlignment="1">
      <alignment horizontal="center" vertical="center"/>
    </xf>
    <xf numFmtId="166" fontId="66" fillId="0" borderId="0" xfId="61" applyNumberFormat="1" applyFont="1" applyFill="1" applyBorder="1" applyAlignment="1" applyProtection="1">
      <alignment horizontal="right"/>
      <protection locked="0"/>
    </xf>
    <xf numFmtId="3" fontId="50" fillId="27" borderId="14" xfId="0" applyNumberFormat="1" applyFont="1" applyFill="1" applyBorder="1" applyAlignment="1">
      <alignment horizontal="right" vertical="center"/>
    </xf>
    <xf numFmtId="3" fontId="70" fillId="27" borderId="14" xfId="46" applyNumberFormat="1" applyFont="1" applyFill="1" applyBorder="1" applyAlignment="1">
      <alignment horizontal="center" vertical="center"/>
    </xf>
    <xf numFmtId="3" fontId="70" fillId="21" borderId="14" xfId="46" applyNumberFormat="1" applyFont="1" applyFill="1" applyBorder="1" applyAlignment="1">
      <alignment horizontal="center" vertical="center"/>
    </xf>
    <xf numFmtId="3" fontId="64" fillId="21" borderId="14" xfId="46" applyNumberFormat="1" applyFont="1" applyFill="1" applyBorder="1" applyAlignment="1">
      <alignment horizontal="center" vertical="center"/>
    </xf>
    <xf numFmtId="3" fontId="69" fillId="19" borderId="14" xfId="46" applyNumberFormat="1" applyFont="1" applyFill="1" applyBorder="1" applyAlignment="1">
      <alignment horizontal="right" vertical="center" wrapText="1"/>
    </xf>
    <xf numFmtId="3" fontId="67" fillId="18" borderId="10" xfId="0" applyNumberFormat="1" applyFont="1" applyFill="1" applyBorder="1" applyAlignment="1">
      <alignment horizontal="right"/>
    </xf>
    <xf numFmtId="3" fontId="68" fillId="18" borderId="10" xfId="0" applyNumberFormat="1" applyFont="1" applyFill="1" applyBorder="1" applyAlignment="1">
      <alignment horizontal="right"/>
    </xf>
    <xf numFmtId="0" fontId="29" fillId="0" borderId="0" xfId="1" applyFont="1" applyAlignment="1">
      <alignment vertical="center"/>
    </xf>
    <xf numFmtId="3" fontId="54" fillId="18" borderId="10" xfId="0" applyNumberFormat="1" applyFont="1" applyFill="1" applyBorder="1" applyAlignment="1">
      <alignment horizontal="right" vertical="center"/>
    </xf>
    <xf numFmtId="3" fontId="54" fillId="28" borderId="10" xfId="0" applyNumberFormat="1" applyFont="1" applyFill="1" applyBorder="1" applyAlignment="1">
      <alignment horizontal="right" vertical="center"/>
    </xf>
    <xf numFmtId="3" fontId="71" fillId="0" borderId="0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horizontal="center" vertical="center"/>
    </xf>
    <xf numFmtId="3" fontId="36" fillId="27" borderId="0" xfId="0" applyNumberFormat="1" applyFont="1" applyFill="1" applyBorder="1" applyAlignment="1">
      <alignment vertical="center"/>
    </xf>
    <xf numFmtId="3" fontId="54" fillId="20" borderId="10" xfId="45" applyNumberFormat="1" applyFont="1" applyFill="1" applyBorder="1" applyAlignment="1">
      <alignment horizontal="center" vertical="center" wrapText="1"/>
    </xf>
    <xf numFmtId="3" fontId="54" fillId="18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3" fontId="61" fillId="0" borderId="0" xfId="0" applyNumberFormat="1" applyFont="1" applyAlignment="1">
      <alignment vertical="center"/>
    </xf>
    <xf numFmtId="0" fontId="44" fillId="0" borderId="0" xfId="62" applyFont="1" applyFill="1" applyBorder="1" applyAlignment="1"/>
    <xf numFmtId="164" fontId="44" fillId="0" borderId="0" xfId="62" applyNumberFormat="1" applyFont="1" applyFill="1" applyBorder="1" applyAlignment="1"/>
    <xf numFmtId="166" fontId="44" fillId="0" borderId="0" xfId="62" applyNumberFormat="1" applyFont="1" applyFill="1" applyBorder="1" applyAlignment="1"/>
    <xf numFmtId="164" fontId="44" fillId="0" borderId="0" xfId="62" applyNumberFormat="1" applyFont="1" applyFill="1" applyBorder="1" applyAlignment="1"/>
    <xf numFmtId="164" fontId="22" fillId="18" borderId="0" xfId="62" applyNumberFormat="1" applyFont="1" applyFill="1" applyBorder="1" applyAlignment="1">
      <alignment horizontal="right"/>
    </xf>
    <xf numFmtId="166" fontId="44" fillId="0" borderId="0" xfId="62" applyNumberFormat="1" applyFont="1" applyFill="1" applyBorder="1" applyAlignment="1"/>
    <xf numFmtId="0" fontId="44" fillId="0" borderId="0" xfId="62" applyFont="1" applyFill="1" applyBorder="1" applyAlignment="1"/>
    <xf numFmtId="0" fontId="44" fillId="27" borderId="0" xfId="62" applyFont="1" applyFill="1" applyBorder="1" applyAlignment="1"/>
    <xf numFmtId="164" fontId="44" fillId="27" borderId="0" xfId="62" applyNumberFormat="1" applyFont="1" applyFill="1" applyBorder="1" applyAlignment="1"/>
    <xf numFmtId="164" fontId="22" fillId="27" borderId="0" xfId="62" applyNumberFormat="1" applyFont="1" applyFill="1" applyBorder="1" applyAlignment="1">
      <alignment horizontal="right"/>
    </xf>
    <xf numFmtId="166" fontId="44" fillId="27" borderId="0" xfId="62" applyNumberFormat="1" applyFont="1" applyFill="1" applyBorder="1" applyAlignment="1"/>
    <xf numFmtId="3" fontId="62" fillId="21" borderId="10" xfId="45" applyNumberFormat="1" applyFont="1" applyFill="1" applyBorder="1" applyAlignment="1">
      <alignment horizontal="center" vertical="center" wrapText="1"/>
    </xf>
    <xf numFmtId="3" fontId="62" fillId="21" borderId="10" xfId="43" applyNumberFormat="1" applyFont="1" applyFill="1" applyBorder="1" applyAlignment="1">
      <alignment horizontal="center" vertical="center" wrapText="1"/>
    </xf>
    <xf numFmtId="3" fontId="62" fillId="21" borderId="27" xfId="0" applyNumberFormat="1" applyFont="1" applyFill="1" applyBorder="1" applyAlignment="1">
      <alignment horizontal="center" vertical="center"/>
    </xf>
    <xf numFmtId="3" fontId="62" fillId="24" borderId="27" xfId="0" applyNumberFormat="1" applyFont="1" applyFill="1" applyBorder="1" applyAlignment="1">
      <alignment horizontal="right" vertical="center"/>
    </xf>
    <xf numFmtId="3" fontId="62" fillId="24" borderId="10" xfId="0" applyNumberFormat="1" applyFont="1" applyFill="1" applyBorder="1" applyAlignment="1">
      <alignment horizontal="right" vertical="center"/>
    </xf>
    <xf numFmtId="3" fontId="62" fillId="21" borderId="27" xfId="0" applyNumberFormat="1" applyFont="1" applyFill="1" applyBorder="1" applyAlignment="1">
      <alignment horizontal="right" vertical="center"/>
    </xf>
    <xf numFmtId="3" fontId="62" fillId="21" borderId="0" xfId="0" applyNumberFormat="1" applyFont="1" applyFill="1" applyAlignment="1">
      <alignment horizontal="right" vertical="center"/>
    </xf>
    <xf numFmtId="3" fontId="55" fillId="0" borderId="10" xfId="0" applyNumberFormat="1" applyFont="1" applyFill="1" applyBorder="1" applyAlignment="1">
      <alignment horizontal="right" vertical="center"/>
    </xf>
    <xf numFmtId="3" fontId="55" fillId="28" borderId="10" xfId="0" applyNumberFormat="1" applyFont="1" applyFill="1" applyBorder="1" applyAlignment="1">
      <alignment horizontal="right" vertical="center"/>
    </xf>
    <xf numFmtId="3" fontId="62" fillId="0" borderId="10" xfId="47" applyNumberFormat="1" applyFont="1" applyFill="1" applyBorder="1" applyAlignment="1">
      <alignment horizontal="right" vertical="center"/>
    </xf>
    <xf numFmtId="3" fontId="62" fillId="0" borderId="10" xfId="1" applyNumberFormat="1" applyFont="1" applyFill="1" applyBorder="1" applyAlignment="1">
      <alignment horizontal="right" vertical="center"/>
    </xf>
    <xf numFmtId="0" fontId="19" fillId="0" borderId="0" xfId="1" applyFont="1" applyAlignment="1">
      <alignment horizontal="center"/>
    </xf>
    <xf numFmtId="0" fontId="48" fillId="0" borderId="11" xfId="46" applyFont="1" applyBorder="1" applyAlignment="1">
      <alignment horizontal="center" vertical="center" wrapText="1"/>
    </xf>
    <xf numFmtId="0" fontId="48" fillId="0" borderId="12" xfId="46" applyFont="1" applyBorder="1" applyAlignment="1">
      <alignment horizontal="center" vertical="center" wrapText="1"/>
    </xf>
    <xf numFmtId="0" fontId="48" fillId="0" borderId="13" xfId="46" applyFont="1" applyBorder="1" applyAlignment="1">
      <alignment horizontal="center" vertical="center" wrapText="1"/>
    </xf>
    <xf numFmtId="0" fontId="52" fillId="0" borderId="24" xfId="0" applyFont="1" applyBorder="1"/>
    <xf numFmtId="3" fontId="62" fillId="24" borderId="10" xfId="45" applyNumberFormat="1" applyFont="1" applyFill="1" applyBorder="1" applyAlignment="1">
      <alignment horizontal="center" vertical="center" wrapText="1"/>
    </xf>
    <xf numFmtId="3" fontId="55" fillId="0" borderId="11" xfId="45" applyNumberFormat="1" applyFont="1" applyFill="1" applyBorder="1" applyAlignment="1">
      <alignment horizontal="center" vertical="center" wrapText="1"/>
    </xf>
    <xf numFmtId="3" fontId="55" fillId="0" borderId="12" xfId="45" applyNumberFormat="1" applyFont="1" applyFill="1" applyBorder="1" applyAlignment="1">
      <alignment horizontal="center" vertical="center" wrapText="1"/>
    </xf>
    <xf numFmtId="3" fontId="62" fillId="18" borderId="10" xfId="45" applyNumberFormat="1" applyFont="1" applyFill="1" applyBorder="1" applyAlignment="1">
      <alignment horizontal="left" vertical="center" wrapText="1"/>
    </xf>
    <xf numFmtId="3" fontId="54" fillId="20" borderId="10" xfId="45" applyNumberFormat="1" applyFont="1" applyFill="1" applyBorder="1" applyAlignment="1">
      <alignment horizontal="center" vertical="center" wrapText="1"/>
    </xf>
    <xf numFmtId="3" fontId="62" fillId="20" borderId="10" xfId="45" applyNumberFormat="1" applyFont="1" applyFill="1" applyBorder="1" applyAlignment="1">
      <alignment horizontal="center" vertical="center" wrapText="1"/>
    </xf>
    <xf numFmtId="3" fontId="37" fillId="0" borderId="0" xfId="43" applyNumberFormat="1" applyFont="1" applyFill="1" applyBorder="1" applyAlignment="1">
      <alignment horizontal="left" vertical="center"/>
    </xf>
    <xf numFmtId="0" fontId="21" fillId="25" borderId="24" xfId="1" applyFont="1" applyFill="1" applyBorder="1" applyAlignment="1">
      <alignment horizontal="center" vertical="center"/>
    </xf>
    <xf numFmtId="0" fontId="21" fillId="25" borderId="0" xfId="1" applyFont="1" applyFill="1" applyBorder="1" applyAlignment="1">
      <alignment horizontal="center" vertical="center"/>
    </xf>
    <xf numFmtId="0" fontId="21" fillId="19" borderId="10" xfId="1" applyFont="1" applyFill="1" applyBorder="1" applyAlignment="1">
      <alignment horizontal="center" vertical="center"/>
    </xf>
    <xf numFmtId="0" fontId="22" fillId="19" borderId="10" xfId="1" applyFont="1" applyFill="1" applyBorder="1" applyAlignment="1">
      <alignment vertical="center"/>
    </xf>
    <xf numFmtId="0" fontId="21" fillId="25" borderId="0" xfId="1" applyFont="1" applyFill="1" applyAlignment="1">
      <alignment horizontal="center" vertical="center"/>
    </xf>
    <xf numFmtId="3" fontId="62" fillId="21" borderId="10" xfId="45" applyNumberFormat="1" applyFont="1" applyFill="1" applyBorder="1" applyAlignment="1">
      <alignment horizontal="left" vertical="center" wrapText="1"/>
    </xf>
    <xf numFmtId="3" fontId="67" fillId="18" borderId="10" xfId="0" applyNumberFormat="1" applyFont="1" applyFill="1" applyBorder="1" applyAlignment="1"/>
    <xf numFmtId="3" fontId="73" fillId="18" borderId="10" xfId="46" applyNumberFormat="1" applyFont="1" applyFill="1" applyBorder="1" applyAlignment="1">
      <alignment horizontal="center" vertical="center"/>
    </xf>
    <xf numFmtId="3" fontId="68" fillId="18" borderId="10" xfId="0" applyNumberFormat="1" applyFont="1" applyFill="1" applyBorder="1" applyAlignment="1"/>
    <xf numFmtId="0" fontId="29" fillId="21" borderId="0" xfId="1" applyFont="1" applyFill="1" applyAlignment="1">
      <alignment horizontal="center" vertical="center"/>
    </xf>
    <xf numFmtId="3" fontId="21" fillId="20" borderId="0" xfId="1" applyNumberFormat="1" applyFont="1" applyFill="1" applyAlignment="1">
      <alignment horizontal="right" vertical="center"/>
    </xf>
    <xf numFmtId="0" fontId="21" fillId="0" borderId="0" xfId="1" applyFont="1" applyAlignment="1">
      <alignment horizontal="right" vertical="center"/>
    </xf>
    <xf numFmtId="3" fontId="21" fillId="20" borderId="0" xfId="1" applyNumberFormat="1" applyFont="1" applyFill="1" applyAlignment="1">
      <alignment vertical="center"/>
    </xf>
    <xf numFmtId="3" fontId="21" fillId="26" borderId="0" xfId="1" applyNumberFormat="1" applyFont="1" applyFill="1" applyAlignment="1">
      <alignment vertical="center"/>
    </xf>
    <xf numFmtId="3" fontId="74" fillId="26" borderId="0" xfId="1" applyNumberFormat="1" applyFont="1" applyFill="1" applyAlignment="1">
      <alignment vertical="center"/>
    </xf>
    <xf numFmtId="3" fontId="37" fillId="26" borderId="10" xfId="0" applyNumberFormat="1" applyFont="1" applyFill="1" applyBorder="1"/>
    <xf numFmtId="3" fontId="55" fillId="0" borderId="13" xfId="45" applyNumberFormat="1" applyFont="1" applyFill="1" applyBorder="1" applyAlignment="1">
      <alignment horizontal="center" vertical="center" wrapText="1"/>
    </xf>
  </cellXfs>
  <cellStyles count="63">
    <cellStyle name="%20 - Vurgu1" xfId="2"/>
    <cellStyle name="%20 - Vurgu2" xfId="3"/>
    <cellStyle name="%20 - Vurgu3" xfId="4"/>
    <cellStyle name="%20 - Vurgu4" xfId="5"/>
    <cellStyle name="%20 - Vurgu5" xfId="6"/>
    <cellStyle name="%20 - Vurgu6" xfId="7"/>
    <cellStyle name="%40 - Vurgu1" xfId="8"/>
    <cellStyle name="%40 - Vurgu2" xfId="9"/>
    <cellStyle name="%40 - Vurgu3" xfId="10"/>
    <cellStyle name="%40 - Vurgu4" xfId="11"/>
    <cellStyle name="%40 - Vurgu5" xfId="12"/>
    <cellStyle name="%40 - Vurgu6" xfId="13"/>
    <cellStyle name="%60 - Vurgu1" xfId="14"/>
    <cellStyle name="%60 - Vurgu2" xfId="15"/>
    <cellStyle name="%60 - Vurgu3" xfId="16"/>
    <cellStyle name="%60 - Vurgu4" xfId="17"/>
    <cellStyle name="%60 - Vurgu5" xfId="18"/>
    <cellStyle name="%60 - Vurgu6" xfId="19"/>
    <cellStyle name="Açıklama Metni" xfId="20"/>
    <cellStyle name="Ana Başlık" xfId="21"/>
    <cellStyle name="Bağlı Hücre" xfId="22"/>
    <cellStyle name="Başlık 1" xfId="23"/>
    <cellStyle name="Başlık 2" xfId="24"/>
    <cellStyle name="Başlık 3" xfId="25"/>
    <cellStyle name="Başlık 4" xfId="2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rmal 10" xfId="60"/>
    <cellStyle name="Normal 11" xfId="61"/>
    <cellStyle name="Normal 12" xfId="62"/>
    <cellStyle name="Normal 2" xfId="1"/>
    <cellStyle name="Normal 3" xfId="43"/>
    <cellStyle name="Normal 4" xfId="47"/>
    <cellStyle name="Normal 5" xfId="56"/>
    <cellStyle name="Normal 6" xfId="44"/>
    <cellStyle name="Normal 6 2" xfId="55"/>
    <cellStyle name="Normal 7" xfId="57"/>
    <cellStyle name="Normal 8" xfId="58"/>
    <cellStyle name="Normal 9" xfId="59"/>
    <cellStyle name="Normal_1996-2008" xfId="49"/>
    <cellStyle name="Normal_2002-122 Otomotiv Dış Ticareti DIE 92-01" xfId="48"/>
    <cellStyle name="Normal_2004" xfId="52"/>
    <cellStyle name="Normal_2004-11 DIE" xfId="46"/>
    <cellStyle name="Normal_2005" xfId="51"/>
    <cellStyle name="Normal_Book2" xfId="45"/>
    <cellStyle name="Normal_t18" xfId="53"/>
    <cellStyle name="Normal_t22" xfId="50"/>
    <cellStyle name="Not" xfId="33"/>
    <cellStyle name="Not 2" xfId="54"/>
    <cellStyle name="Nötr" xfId="34"/>
    <cellStyle name="Toplam" xfId="35"/>
    <cellStyle name="Uyarı Metni" xfId="36"/>
    <cellStyle name="Vurgu1" xfId="37"/>
    <cellStyle name="Vurgu2" xfId="38"/>
    <cellStyle name="Vurgu3" xfId="39"/>
    <cellStyle name="Vurgu4" xfId="40"/>
    <cellStyle name="Vurgu5" xfId="41"/>
    <cellStyle name="Vurgu6" xfId="42"/>
  </cellStyles>
  <dxfs count="0"/>
  <tableStyles count="0" defaultTableStyle="TableStyleMedium2" defaultPivotStyle="PivotStyleLight16"/>
  <colors>
    <mruColors>
      <color rgb="FF008000"/>
      <color rgb="FFFFFFCC"/>
      <color rgb="FFFFFF99"/>
      <color rgb="FF00FF99"/>
      <color rgb="FF99FFCC"/>
      <color rgb="FF66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86024544295437E-2"/>
          <c:y val="5.3598377722164574E-2"/>
          <c:w val="0.90331393682172711"/>
          <c:h val="0.92475311602354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Toplam!$B$23</c:f>
              <c:strCache>
                <c:ptCount val="1"/>
                <c:pt idx="0">
                  <c:v>İhracat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Toplam!$C$22:$P$22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 (Ocak)</c:v>
                </c:pt>
                <c:pt idx="13">
                  <c:v>2015 (Ocak)</c:v>
                </c:pt>
              </c:strCache>
            </c:strRef>
          </c:cat>
          <c:val>
            <c:numRef>
              <c:f>Toplam!$C$23:$P$23</c:f>
              <c:numCache>
                <c:formatCode>#,##0</c:formatCode>
                <c:ptCount val="14"/>
                <c:pt idx="0">
                  <c:v>3180</c:v>
                </c:pt>
                <c:pt idx="1">
                  <c:v>4946</c:v>
                </c:pt>
                <c:pt idx="2">
                  <c:v>8148</c:v>
                </c:pt>
                <c:pt idx="3">
                  <c:v>9429</c:v>
                </c:pt>
                <c:pt idx="4">
                  <c:v>11730</c:v>
                </c:pt>
                <c:pt idx="5">
                  <c:v>15701</c:v>
                </c:pt>
                <c:pt idx="6">
                  <c:v>17991</c:v>
                </c:pt>
                <c:pt idx="7">
                  <c:v>11891</c:v>
                </c:pt>
                <c:pt idx="8">
                  <c:v>13525</c:v>
                </c:pt>
                <c:pt idx="9">
                  <c:v>15447</c:v>
                </c:pt>
                <c:pt idx="10">
                  <c:v>14667</c:v>
                </c:pt>
                <c:pt idx="11">
                  <c:v>16532</c:v>
                </c:pt>
                <c:pt idx="12">
                  <c:v>1183</c:v>
                </c:pt>
                <c:pt idx="13">
                  <c:v>1406</c:v>
                </c:pt>
              </c:numCache>
            </c:numRef>
          </c:val>
        </c:ser>
        <c:ser>
          <c:idx val="1"/>
          <c:order val="1"/>
          <c:tx>
            <c:strRef>
              <c:f>Toplam!$B$24</c:f>
              <c:strCache>
                <c:ptCount val="1"/>
                <c:pt idx="0">
                  <c:v>İthalat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Toplam!$C$22:$P$22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 (Ocak)</c:v>
                </c:pt>
                <c:pt idx="13">
                  <c:v>2015 (Ocak)</c:v>
                </c:pt>
              </c:strCache>
            </c:strRef>
          </c:cat>
          <c:val>
            <c:numRef>
              <c:f>Toplam!$C$24:$P$24</c:f>
              <c:numCache>
                <c:formatCode>#,##0</c:formatCode>
                <c:ptCount val="14"/>
                <c:pt idx="0">
                  <c:v>2299</c:v>
                </c:pt>
                <c:pt idx="1">
                  <c:v>5342</c:v>
                </c:pt>
                <c:pt idx="2">
                  <c:v>10108</c:v>
                </c:pt>
                <c:pt idx="3">
                  <c:v>10379</c:v>
                </c:pt>
                <c:pt idx="4">
                  <c:v>11145</c:v>
                </c:pt>
                <c:pt idx="5">
                  <c:v>12035</c:v>
                </c:pt>
                <c:pt idx="6">
                  <c:v>12358</c:v>
                </c:pt>
                <c:pt idx="7">
                  <c:v>8745</c:v>
                </c:pt>
                <c:pt idx="8">
                  <c:v>13177</c:v>
                </c:pt>
                <c:pt idx="9">
                  <c:v>16780</c:v>
                </c:pt>
                <c:pt idx="10">
                  <c:v>14185</c:v>
                </c:pt>
                <c:pt idx="11">
                  <c:v>16494</c:v>
                </c:pt>
                <c:pt idx="12">
                  <c:v>751</c:v>
                </c:pt>
                <c:pt idx="13">
                  <c:v>790</c:v>
                </c:pt>
              </c:numCache>
            </c:numRef>
          </c:val>
        </c:ser>
        <c:ser>
          <c:idx val="2"/>
          <c:order val="2"/>
          <c:tx>
            <c:strRef>
              <c:f>Toplam!$B$26</c:f>
              <c:strCache>
                <c:ptCount val="1"/>
                <c:pt idx="0">
                  <c:v>Fark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</c:dPt>
          <c:cat>
            <c:strRef>
              <c:f>Toplam!$C$22:$P$22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 (Ocak)</c:v>
                </c:pt>
                <c:pt idx="13">
                  <c:v>2015 (Ocak)</c:v>
                </c:pt>
              </c:strCache>
            </c:strRef>
          </c:cat>
          <c:val>
            <c:numRef>
              <c:f>Toplam!$C$26:$P$26</c:f>
              <c:numCache>
                <c:formatCode>#,##0</c:formatCode>
                <c:ptCount val="14"/>
                <c:pt idx="0">
                  <c:v>881</c:v>
                </c:pt>
                <c:pt idx="1">
                  <c:v>-396</c:v>
                </c:pt>
                <c:pt idx="2">
                  <c:v>-1960</c:v>
                </c:pt>
                <c:pt idx="3">
                  <c:v>-950</c:v>
                </c:pt>
                <c:pt idx="4">
                  <c:v>585</c:v>
                </c:pt>
                <c:pt idx="5">
                  <c:v>3666</c:v>
                </c:pt>
                <c:pt idx="6">
                  <c:v>5633</c:v>
                </c:pt>
                <c:pt idx="7">
                  <c:v>3146</c:v>
                </c:pt>
                <c:pt idx="8">
                  <c:v>348</c:v>
                </c:pt>
                <c:pt idx="9">
                  <c:v>-1333</c:v>
                </c:pt>
                <c:pt idx="10">
                  <c:v>482</c:v>
                </c:pt>
                <c:pt idx="11">
                  <c:v>38</c:v>
                </c:pt>
                <c:pt idx="12">
                  <c:v>432</c:v>
                </c:pt>
                <c:pt idx="13">
                  <c:v>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102656"/>
        <c:axId val="96112640"/>
      </c:barChart>
      <c:catAx>
        <c:axId val="961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</c:spPr>
        <c:txPr>
          <a:bodyPr rot="-5400000" vert="horz" anchor="b" anchorCtr="1"/>
          <a:lstStyle/>
          <a:p>
            <a:pPr>
              <a:defRPr b="1">
                <a:solidFill>
                  <a:schemeClr val="tx1"/>
                </a:solidFill>
              </a:defRPr>
            </a:pPr>
            <a:endParaRPr lang="tr-TR"/>
          </a:p>
        </c:txPr>
        <c:crossAx val="96112640"/>
        <c:crosses val="autoZero"/>
        <c:auto val="1"/>
        <c:lblAlgn val="ctr"/>
        <c:lblOffset val="100"/>
        <c:noMultiLvlLbl val="0"/>
      </c:catAx>
      <c:valAx>
        <c:axId val="96112640"/>
        <c:scaling>
          <c:orientation val="minMax"/>
          <c:max val="20000"/>
          <c:min val="-5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tr-TR"/>
          </a:p>
        </c:txPr>
        <c:crossAx val="9610265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766972720467699"/>
          <c:y val="8.7693088001928363E-2"/>
          <c:w val="0.3036497152657362"/>
          <c:h val="7.207938703975252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0005037249132E-2"/>
          <c:y val="2.4288647014839234E-2"/>
          <c:w val="0.90433800143285803"/>
          <c:h val="0.87945303046616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Otomobil!$B$21</c:f>
              <c:strCache>
                <c:ptCount val="1"/>
                <c:pt idx="0">
                  <c:v>İhracat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Otomobil!$C$20:$P$20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 (Ocak)</c:v>
                </c:pt>
                <c:pt idx="13">
                  <c:v>2015 (Ocak)</c:v>
                </c:pt>
              </c:strCache>
            </c:strRef>
          </c:cat>
          <c:val>
            <c:numRef>
              <c:f>Otomobil!$C$21:$P$21</c:f>
              <c:numCache>
                <c:formatCode>#,##0</c:formatCode>
                <c:ptCount val="14"/>
                <c:pt idx="0">
                  <c:v>973</c:v>
                </c:pt>
                <c:pt idx="1">
                  <c:v>1298</c:v>
                </c:pt>
                <c:pt idx="2">
                  <c:v>2197</c:v>
                </c:pt>
                <c:pt idx="3">
                  <c:v>3934</c:v>
                </c:pt>
                <c:pt idx="4">
                  <c:v>5645</c:v>
                </c:pt>
                <c:pt idx="5">
                  <c:v>6840</c:v>
                </c:pt>
                <c:pt idx="6">
                  <c:v>7474</c:v>
                </c:pt>
                <c:pt idx="7">
                  <c:v>6086</c:v>
                </c:pt>
                <c:pt idx="8">
                  <c:v>6210</c:v>
                </c:pt>
                <c:pt idx="9">
                  <c:v>6486</c:v>
                </c:pt>
                <c:pt idx="10">
                  <c:v>6069</c:v>
                </c:pt>
                <c:pt idx="11">
                  <c:v>6857</c:v>
                </c:pt>
                <c:pt idx="12">
                  <c:v>492</c:v>
                </c:pt>
                <c:pt idx="13">
                  <c:v>587</c:v>
                </c:pt>
              </c:numCache>
            </c:numRef>
          </c:val>
        </c:ser>
        <c:ser>
          <c:idx val="1"/>
          <c:order val="1"/>
          <c:tx>
            <c:strRef>
              <c:f>Otomobil!$B$22</c:f>
              <c:strCache>
                <c:ptCount val="1"/>
                <c:pt idx="0">
                  <c:v>İthalat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Otomobil!$C$20:$P$20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 (Ocak)</c:v>
                </c:pt>
                <c:pt idx="13">
                  <c:v>2015 (Ocak)</c:v>
                </c:pt>
              </c:strCache>
            </c:strRef>
          </c:cat>
          <c:val>
            <c:numRef>
              <c:f>Otomobil!$C$22:$P$22</c:f>
              <c:numCache>
                <c:formatCode>#,##0</c:formatCode>
                <c:ptCount val="14"/>
                <c:pt idx="0">
                  <c:v>814</c:v>
                </c:pt>
                <c:pt idx="1">
                  <c:v>2220</c:v>
                </c:pt>
                <c:pt idx="2">
                  <c:v>4214</c:v>
                </c:pt>
                <c:pt idx="3">
                  <c:v>4296</c:v>
                </c:pt>
                <c:pt idx="4">
                  <c:v>4269</c:v>
                </c:pt>
                <c:pt idx="5">
                  <c:v>4747</c:v>
                </c:pt>
                <c:pt idx="6">
                  <c:v>4552</c:v>
                </c:pt>
                <c:pt idx="7">
                  <c:v>4265</c:v>
                </c:pt>
                <c:pt idx="8">
                  <c:v>6820</c:v>
                </c:pt>
                <c:pt idx="9">
                  <c:v>7529</c:v>
                </c:pt>
                <c:pt idx="10">
                  <c:v>6392</c:v>
                </c:pt>
                <c:pt idx="11">
                  <c:v>9127</c:v>
                </c:pt>
                <c:pt idx="12">
                  <c:v>272</c:v>
                </c:pt>
                <c:pt idx="13">
                  <c:v>285</c:v>
                </c:pt>
              </c:numCache>
            </c:numRef>
          </c:val>
        </c:ser>
        <c:ser>
          <c:idx val="2"/>
          <c:order val="2"/>
          <c:tx>
            <c:strRef>
              <c:f>Otomobil!$B$24</c:f>
              <c:strCache>
                <c:ptCount val="1"/>
                <c:pt idx="0">
                  <c:v>Fark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rgbClr val="008000"/>
              </a:solidFill>
            </c:spPr>
          </c:dPt>
          <c:cat>
            <c:strRef>
              <c:f>Otomobil!$C$20:$P$20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 (Ocak)</c:v>
                </c:pt>
                <c:pt idx="13">
                  <c:v>2015 (Ocak)</c:v>
                </c:pt>
              </c:strCache>
            </c:strRef>
          </c:cat>
          <c:val>
            <c:numRef>
              <c:f>Otomobil!$C$24:$P$24</c:f>
              <c:numCache>
                <c:formatCode>#,##0</c:formatCode>
                <c:ptCount val="14"/>
                <c:pt idx="0">
                  <c:v>159</c:v>
                </c:pt>
                <c:pt idx="1">
                  <c:v>-922</c:v>
                </c:pt>
                <c:pt idx="2">
                  <c:v>-2017</c:v>
                </c:pt>
                <c:pt idx="3">
                  <c:v>-362</c:v>
                </c:pt>
                <c:pt idx="4">
                  <c:v>1376</c:v>
                </c:pt>
                <c:pt idx="5">
                  <c:v>2093</c:v>
                </c:pt>
                <c:pt idx="6">
                  <c:v>2922</c:v>
                </c:pt>
                <c:pt idx="7">
                  <c:v>1821</c:v>
                </c:pt>
                <c:pt idx="8">
                  <c:v>-610</c:v>
                </c:pt>
                <c:pt idx="9">
                  <c:v>-1043</c:v>
                </c:pt>
                <c:pt idx="10">
                  <c:v>-323</c:v>
                </c:pt>
                <c:pt idx="11">
                  <c:v>-2270</c:v>
                </c:pt>
                <c:pt idx="12">
                  <c:v>220</c:v>
                </c:pt>
                <c:pt idx="13">
                  <c:v>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axId val="103455744"/>
        <c:axId val="103457536"/>
      </c:barChart>
      <c:catAx>
        <c:axId val="1034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b" anchorCtr="1"/>
          <a:lstStyle/>
          <a:p>
            <a:pPr>
              <a:defRPr b="1" baseline="0">
                <a:solidFill>
                  <a:schemeClr val="tx1"/>
                </a:solidFill>
              </a:defRPr>
            </a:pPr>
            <a:endParaRPr lang="tr-TR"/>
          </a:p>
        </c:txPr>
        <c:crossAx val="103457536"/>
        <c:crosses val="autoZero"/>
        <c:auto val="1"/>
        <c:lblAlgn val="ctr"/>
        <c:lblOffset val="100"/>
        <c:noMultiLvlLbl val="0"/>
      </c:catAx>
      <c:valAx>
        <c:axId val="103457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tx1"/>
                </a:solidFill>
              </a:defRPr>
            </a:pPr>
            <a:endParaRPr lang="tr-TR"/>
          </a:p>
        </c:txPr>
        <c:crossAx val="103455744"/>
        <c:crosses val="autoZero"/>
        <c:crossBetween val="between"/>
      </c:valAx>
      <c:spPr>
        <a:noFill/>
        <a:ln>
          <a:noFill/>
        </a:ln>
        <a:effectLst>
          <a:glow rad="127000">
            <a:srgbClr val="FF0000"/>
          </a:glow>
        </a:effectLst>
      </c:spPr>
    </c:plotArea>
    <c:legend>
      <c:legendPos val="t"/>
      <c:layout>
        <c:manualLayout>
          <c:xMode val="edge"/>
          <c:yMode val="edge"/>
          <c:x val="0.12194168869685509"/>
          <c:y val="5.9790741819496618E-2"/>
          <c:w val="0.2620279045914744"/>
          <c:h val="7.19717720149576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2</xdr:row>
      <xdr:rowOff>47625</xdr:rowOff>
    </xdr:from>
    <xdr:to>
      <xdr:col>16</xdr:col>
      <xdr:colOff>314325</xdr:colOff>
      <xdr:row>20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104775</xdr:rowOff>
    </xdr:from>
    <xdr:to>
      <xdr:col>17</xdr:col>
      <xdr:colOff>9525</xdr:colOff>
      <xdr:row>18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showGridLines="0" workbookViewId="0">
      <selection activeCell="B2" sqref="B2:Q2"/>
    </sheetView>
  </sheetViews>
  <sheetFormatPr defaultRowHeight="15.75" x14ac:dyDescent="0.25"/>
  <cols>
    <col min="2" max="2" width="6.75" customWidth="1"/>
    <col min="3" max="3" width="6.125" customWidth="1"/>
    <col min="4" max="4" width="5.75" customWidth="1"/>
    <col min="5" max="11" width="5.75" bestFit="1" customWidth="1"/>
    <col min="12" max="12" width="6.25" customWidth="1"/>
    <col min="13" max="13" width="6.75" customWidth="1"/>
    <col min="14" max="14" width="6.25" bestFit="1" customWidth="1"/>
    <col min="15" max="16" width="6.375" customWidth="1"/>
    <col min="17" max="17" width="7.125" style="2" customWidth="1"/>
  </cols>
  <sheetData>
    <row r="1" spans="2:17" ht="1.5" customHeight="1" x14ac:dyDescent="0.25"/>
    <row r="2" spans="2:17" ht="13.5" customHeight="1" x14ac:dyDescent="0.25">
      <c r="B2" s="280" t="s">
        <v>120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2:17" ht="19.5" customHeight="1" x14ac:dyDescent="0.25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203"/>
      <c r="Q3" s="129"/>
    </row>
    <row r="4" spans="2:17" x14ac:dyDescent="0.25">
      <c r="B4" s="3"/>
      <c r="C4" s="3" t="s">
        <v>119</v>
      </c>
      <c r="D4" s="3"/>
      <c r="E4" s="3"/>
      <c r="F4" s="6"/>
      <c r="G4" s="6"/>
      <c r="H4" s="6"/>
      <c r="I4" s="6"/>
      <c r="J4" s="6"/>
      <c r="K4" s="6"/>
      <c r="L4" s="6"/>
    </row>
    <row r="5" spans="2:17" s="2" customFormat="1" x14ac:dyDescent="0.25"/>
    <row r="9" spans="2:17" s="1" customFormat="1" x14ac:dyDescent="0.25">
      <c r="Q9" s="130"/>
    </row>
    <row r="22" spans="2:17" ht="30" customHeight="1" x14ac:dyDescent="0.25">
      <c r="B22" s="99"/>
      <c r="C22" s="100">
        <v>2002</v>
      </c>
      <c r="D22" s="100">
        <v>2003</v>
      </c>
      <c r="E22" s="100">
        <v>2004</v>
      </c>
      <c r="F22" s="100">
        <v>2005</v>
      </c>
      <c r="G22" s="100">
        <v>2006</v>
      </c>
      <c r="H22" s="100">
        <v>2007</v>
      </c>
      <c r="I22" s="100">
        <v>2008</v>
      </c>
      <c r="J22" s="101">
        <v>2009</v>
      </c>
      <c r="K22" s="102">
        <v>2010</v>
      </c>
      <c r="L22" s="102">
        <v>2011</v>
      </c>
      <c r="M22" s="102">
        <v>2012</v>
      </c>
      <c r="N22" s="102">
        <v>2013</v>
      </c>
      <c r="O22" s="103" t="s">
        <v>180</v>
      </c>
      <c r="P22" s="103" t="s">
        <v>181</v>
      </c>
      <c r="Q22" s="128" t="s">
        <v>18</v>
      </c>
    </row>
    <row r="23" spans="2:17" x14ac:dyDescent="0.25">
      <c r="B23" s="104" t="s">
        <v>0</v>
      </c>
      <c r="C23" s="105">
        <v>3180</v>
      </c>
      <c r="D23" s="105">
        <v>4946</v>
      </c>
      <c r="E23" s="105">
        <v>8148</v>
      </c>
      <c r="F23" s="105">
        <v>9429</v>
      </c>
      <c r="G23" s="105">
        <v>11730</v>
      </c>
      <c r="H23" s="105">
        <v>15701</v>
      </c>
      <c r="I23" s="105">
        <v>17991</v>
      </c>
      <c r="J23" s="106">
        <v>11891</v>
      </c>
      <c r="K23" s="107">
        <v>13525</v>
      </c>
      <c r="L23" s="107">
        <v>15447</v>
      </c>
      <c r="M23" s="107">
        <v>14667</v>
      </c>
      <c r="N23" s="107">
        <v>16532</v>
      </c>
      <c r="O23" s="108">
        <v>1183</v>
      </c>
      <c r="P23" s="108">
        <v>1406</v>
      </c>
      <c r="Q23" s="208">
        <f>SUM(P23-O23)/O23*100</f>
        <v>18.850380388841927</v>
      </c>
    </row>
    <row r="24" spans="2:17" x14ac:dyDescent="0.25">
      <c r="B24" s="104" t="s">
        <v>1</v>
      </c>
      <c r="C24" s="105">
        <v>2299</v>
      </c>
      <c r="D24" s="105">
        <v>5342</v>
      </c>
      <c r="E24" s="105">
        <v>10108</v>
      </c>
      <c r="F24" s="105">
        <v>10379</v>
      </c>
      <c r="G24" s="105">
        <v>11145</v>
      </c>
      <c r="H24" s="105">
        <v>12035</v>
      </c>
      <c r="I24" s="105">
        <v>12358</v>
      </c>
      <c r="J24" s="106">
        <v>8745</v>
      </c>
      <c r="K24" s="107">
        <v>13177</v>
      </c>
      <c r="L24" s="107">
        <v>16780</v>
      </c>
      <c r="M24" s="107">
        <v>14185</v>
      </c>
      <c r="N24" s="107">
        <v>16494</v>
      </c>
      <c r="O24" s="108">
        <v>751</v>
      </c>
      <c r="P24" s="108">
        <v>790</v>
      </c>
      <c r="Q24" s="208">
        <f>SUM(P24-O24)/O24*100</f>
        <v>5.1930758988015979</v>
      </c>
    </row>
    <row r="25" spans="2:17" x14ac:dyDescent="0.25">
      <c r="B25" s="104" t="s">
        <v>2</v>
      </c>
      <c r="C25" s="109">
        <v>1.3832100913440626</v>
      </c>
      <c r="D25" s="109">
        <v>0.92587046050168476</v>
      </c>
      <c r="E25" s="109">
        <v>0.80609418282548473</v>
      </c>
      <c r="F25" s="109">
        <v>0.90846902399075058</v>
      </c>
      <c r="G25" s="109">
        <v>1.05248990578735</v>
      </c>
      <c r="H25" s="109">
        <v>1.3046115496468633</v>
      </c>
      <c r="I25" s="109">
        <v>1.4558180935426399</v>
      </c>
      <c r="J25" s="110">
        <v>1.3597484276729559</v>
      </c>
      <c r="K25" s="111">
        <f>SUM(K23/K24)</f>
        <v>1.0264096531835774</v>
      </c>
      <c r="L25" s="111">
        <f t="shared" ref="L25:N25" si="0">SUM(L23/L24)</f>
        <v>0.92056019070321815</v>
      </c>
      <c r="M25" s="111">
        <f t="shared" si="0"/>
        <v>1.0339795558688756</v>
      </c>
      <c r="N25" s="111">
        <f t="shared" si="0"/>
        <v>1.0023038680732388</v>
      </c>
      <c r="O25" s="112">
        <f t="shared" ref="O25" si="1">SUM(O23/O24)</f>
        <v>1.5752330226364848</v>
      </c>
      <c r="P25" s="112">
        <f t="shared" ref="P25" si="2">SUM(P23/P24)</f>
        <v>1.7797468354430379</v>
      </c>
      <c r="Q25" s="208">
        <f>SUM(P25-O25)/O25*100</f>
        <v>12.983083129139592</v>
      </c>
    </row>
    <row r="26" spans="2:17" x14ac:dyDescent="0.25">
      <c r="B26" s="113" t="s">
        <v>3</v>
      </c>
      <c r="C26" s="114">
        <f>SUM(C23-C24)</f>
        <v>881</v>
      </c>
      <c r="D26" s="115">
        <f t="shared" ref="D26:N26" si="3">SUM(D23-D24)</f>
        <v>-396</v>
      </c>
      <c r="E26" s="115">
        <f t="shared" si="3"/>
        <v>-1960</v>
      </c>
      <c r="F26" s="115">
        <f t="shared" si="3"/>
        <v>-950</v>
      </c>
      <c r="G26" s="114">
        <f t="shared" si="3"/>
        <v>585</v>
      </c>
      <c r="H26" s="114">
        <f t="shared" si="3"/>
        <v>3666</v>
      </c>
      <c r="I26" s="114">
        <f t="shared" si="3"/>
        <v>5633</v>
      </c>
      <c r="J26" s="114">
        <f t="shared" si="3"/>
        <v>3146</v>
      </c>
      <c r="K26" s="116">
        <f t="shared" si="3"/>
        <v>348</v>
      </c>
      <c r="L26" s="123">
        <f t="shared" si="3"/>
        <v>-1333</v>
      </c>
      <c r="M26" s="124">
        <f t="shared" si="3"/>
        <v>482</v>
      </c>
      <c r="N26" s="124">
        <f t="shared" si="3"/>
        <v>38</v>
      </c>
      <c r="O26" s="117">
        <f t="shared" ref="O26" si="4">SUM(O23-O24)</f>
        <v>432</v>
      </c>
      <c r="P26" s="117">
        <f t="shared" ref="P26" si="5">SUM(P23-P24)</f>
        <v>616</v>
      </c>
      <c r="Q26" s="208">
        <f>SUM(P26-O26)/O26*100</f>
        <v>42.592592592592595</v>
      </c>
    </row>
  </sheetData>
  <mergeCells count="1">
    <mergeCell ref="B2:Q2"/>
  </mergeCells>
  <pageMargins left="0.7" right="0.7" top="0.75" bottom="0.75" header="0.3" footer="0.3"/>
  <pageSetup paperSize="9" orientation="portrait" r:id="rId1"/>
  <ignoredErrors>
    <ignoredError sqref="L25:M25 O25:P25 Q23:Q2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showGridLines="0" workbookViewId="0">
      <selection activeCell="X15" sqref="X15"/>
    </sheetView>
  </sheetViews>
  <sheetFormatPr defaultRowHeight="15.75" x14ac:dyDescent="0.25"/>
  <cols>
    <col min="2" max="2" width="6.75" customWidth="1"/>
    <col min="3" max="3" width="7.375" customWidth="1"/>
    <col min="4" max="4" width="5.75" customWidth="1"/>
    <col min="5" max="5" width="6.125" bestFit="1" customWidth="1"/>
    <col min="6" max="6" width="6.375" bestFit="1" customWidth="1"/>
    <col min="7" max="11" width="5.75" bestFit="1" customWidth="1"/>
    <col min="12" max="12" width="6.5" customWidth="1"/>
    <col min="13" max="16" width="6.75" customWidth="1"/>
    <col min="17" max="17" width="7.25" bestFit="1" customWidth="1"/>
  </cols>
  <sheetData>
    <row r="2" spans="2:17" x14ac:dyDescent="0.25">
      <c r="B2" s="280" t="s">
        <v>126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2:17" x14ac:dyDescent="0.25">
      <c r="B3" s="3"/>
      <c r="C3" s="3"/>
      <c r="D3" s="3"/>
      <c r="E3" s="3"/>
      <c r="F3" s="6"/>
      <c r="G3" s="6"/>
      <c r="H3" s="6"/>
      <c r="I3" s="6"/>
      <c r="J3" s="6"/>
      <c r="K3" s="6"/>
      <c r="L3" s="6"/>
    </row>
    <row r="4" spans="2:17" s="2" customFormat="1" x14ac:dyDescent="0.25"/>
    <row r="8" spans="2:17" s="1" customFormat="1" x14ac:dyDescent="0.25"/>
    <row r="20" spans="2:17" ht="29.25" customHeight="1" x14ac:dyDescent="0.25">
      <c r="B20" s="99"/>
      <c r="C20" s="100">
        <v>2002</v>
      </c>
      <c r="D20" s="100">
        <v>2003</v>
      </c>
      <c r="E20" s="100">
        <v>2004</v>
      </c>
      <c r="F20" s="100">
        <v>2005</v>
      </c>
      <c r="G20" s="100">
        <v>2006</v>
      </c>
      <c r="H20" s="100">
        <v>2007</v>
      </c>
      <c r="I20" s="100">
        <v>2008</v>
      </c>
      <c r="J20" s="101">
        <v>2009</v>
      </c>
      <c r="K20" s="102">
        <v>2010</v>
      </c>
      <c r="L20" s="119">
        <v>2011</v>
      </c>
      <c r="M20" s="119">
        <v>2012</v>
      </c>
      <c r="N20" s="102">
        <v>2013</v>
      </c>
      <c r="O20" s="103" t="s">
        <v>180</v>
      </c>
      <c r="P20" s="103" t="s">
        <v>181</v>
      </c>
      <c r="Q20" s="128" t="s">
        <v>18</v>
      </c>
    </row>
    <row r="21" spans="2:17" x14ac:dyDescent="0.25">
      <c r="B21" s="104" t="s">
        <v>0</v>
      </c>
      <c r="C21" s="105">
        <v>973</v>
      </c>
      <c r="D21" s="105">
        <v>1298</v>
      </c>
      <c r="E21" s="105">
        <v>2197</v>
      </c>
      <c r="F21" s="105">
        <v>3934</v>
      </c>
      <c r="G21" s="105">
        <v>5645</v>
      </c>
      <c r="H21" s="105">
        <v>6840</v>
      </c>
      <c r="I21" s="105">
        <v>7474</v>
      </c>
      <c r="J21" s="106">
        <v>6086</v>
      </c>
      <c r="K21" s="107">
        <v>6210</v>
      </c>
      <c r="L21" s="120">
        <v>6486</v>
      </c>
      <c r="M21" s="120">
        <v>6069</v>
      </c>
      <c r="N21" s="107">
        <v>6857</v>
      </c>
      <c r="O21" s="108">
        <v>492</v>
      </c>
      <c r="P21" s="108">
        <v>587</v>
      </c>
      <c r="Q21" s="208">
        <f>SUM(P21-O21)/O21*100</f>
        <v>19.308943089430894</v>
      </c>
    </row>
    <row r="22" spans="2:17" x14ac:dyDescent="0.25">
      <c r="B22" s="104" t="s">
        <v>1</v>
      </c>
      <c r="C22" s="105">
        <v>814</v>
      </c>
      <c r="D22" s="105">
        <v>2220</v>
      </c>
      <c r="E22" s="105">
        <v>4214</v>
      </c>
      <c r="F22" s="105">
        <v>4296</v>
      </c>
      <c r="G22" s="105">
        <v>4269</v>
      </c>
      <c r="H22" s="105">
        <v>4747</v>
      </c>
      <c r="I22" s="105">
        <v>4552</v>
      </c>
      <c r="J22" s="106">
        <v>4265</v>
      </c>
      <c r="K22" s="107">
        <v>6820</v>
      </c>
      <c r="L22" s="120">
        <v>7529</v>
      </c>
      <c r="M22" s="120">
        <v>6392</v>
      </c>
      <c r="N22" s="107">
        <v>9127</v>
      </c>
      <c r="O22" s="108">
        <v>272</v>
      </c>
      <c r="P22" s="108">
        <v>285</v>
      </c>
      <c r="Q22" s="208">
        <f>SUM(P22-O22)/O22*100</f>
        <v>4.7794117647058822</v>
      </c>
    </row>
    <row r="23" spans="2:17" x14ac:dyDescent="0.25">
      <c r="B23" s="104" t="s">
        <v>2</v>
      </c>
      <c r="C23" s="109">
        <f t="shared" ref="C23:K23" si="0">SUM(C21/C22)</f>
        <v>1.1953316953316953</v>
      </c>
      <c r="D23" s="109">
        <f t="shared" si="0"/>
        <v>0.58468468468468471</v>
      </c>
      <c r="E23" s="109">
        <f t="shared" si="0"/>
        <v>0.5213573801613669</v>
      </c>
      <c r="F23" s="109">
        <f t="shared" si="0"/>
        <v>0.91573556797020483</v>
      </c>
      <c r="G23" s="109">
        <f t="shared" si="0"/>
        <v>1.3223237292105881</v>
      </c>
      <c r="H23" s="109">
        <f t="shared" si="0"/>
        <v>1.4409100484516537</v>
      </c>
      <c r="I23" s="109">
        <f t="shared" si="0"/>
        <v>1.6419156414762741</v>
      </c>
      <c r="J23" s="110">
        <f t="shared" si="0"/>
        <v>1.4269636576787808</v>
      </c>
      <c r="K23" s="111">
        <f t="shared" si="0"/>
        <v>0.91055718475073311</v>
      </c>
      <c r="L23" s="121">
        <f t="shared" ref="L23:N23" si="1">SUM(L21/L22)</f>
        <v>0.86146898658520388</v>
      </c>
      <c r="M23" s="121">
        <f t="shared" si="1"/>
        <v>0.94946808510638303</v>
      </c>
      <c r="N23" s="111">
        <f t="shared" si="1"/>
        <v>0.75128738906541037</v>
      </c>
      <c r="O23" s="112">
        <f t="shared" ref="O23" si="2">SUM(O21/O22)</f>
        <v>1.8088235294117647</v>
      </c>
      <c r="P23" s="112">
        <f t="shared" ref="P23" si="3">SUM(P21/P22)</f>
        <v>2.0596491228070177</v>
      </c>
      <c r="Q23" s="208">
        <f>SUM(P23-O23)/O23*100</f>
        <v>13.866780773070897</v>
      </c>
    </row>
    <row r="24" spans="2:17" x14ac:dyDescent="0.25">
      <c r="B24" s="113" t="s">
        <v>3</v>
      </c>
      <c r="C24" s="114">
        <f t="shared" ref="C24:K24" si="4">SUM(C21-C22)</f>
        <v>159</v>
      </c>
      <c r="D24" s="115">
        <f t="shared" si="4"/>
        <v>-922</v>
      </c>
      <c r="E24" s="115">
        <f t="shared" si="4"/>
        <v>-2017</v>
      </c>
      <c r="F24" s="115">
        <f t="shared" si="4"/>
        <v>-362</v>
      </c>
      <c r="G24" s="114">
        <f t="shared" si="4"/>
        <v>1376</v>
      </c>
      <c r="H24" s="114">
        <f t="shared" si="4"/>
        <v>2093</v>
      </c>
      <c r="I24" s="114">
        <f t="shared" si="4"/>
        <v>2922</v>
      </c>
      <c r="J24" s="114">
        <f t="shared" si="4"/>
        <v>1821</v>
      </c>
      <c r="K24" s="115">
        <f t="shared" si="4"/>
        <v>-610</v>
      </c>
      <c r="L24" s="122">
        <f t="shared" ref="L24:N24" si="5">SUM(L21-L22)</f>
        <v>-1043</v>
      </c>
      <c r="M24" s="122">
        <f t="shared" si="5"/>
        <v>-323</v>
      </c>
      <c r="N24" s="123">
        <f t="shared" si="5"/>
        <v>-2270</v>
      </c>
      <c r="O24" s="307">
        <f t="shared" ref="O24" si="6">SUM(O21-O22)</f>
        <v>220</v>
      </c>
      <c r="P24" s="307">
        <f t="shared" ref="P24" si="7">SUM(P21-P22)</f>
        <v>302</v>
      </c>
      <c r="Q24" s="208">
        <f>SUM(P24-O24)/O24*100</f>
        <v>37.272727272727273</v>
      </c>
    </row>
    <row r="26" spans="2:17" x14ac:dyDescent="0.25">
      <c r="C26" s="1"/>
    </row>
    <row r="29" spans="2:17" x14ac:dyDescent="0.25">
      <c r="C29" s="1"/>
      <c r="E29" s="1"/>
      <c r="F29" s="1"/>
    </row>
  </sheetData>
  <mergeCells count="1">
    <mergeCell ref="B2:Q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120" zoomScaleNormal="120" workbookViewId="0">
      <selection activeCell="A12" sqref="A12:A13"/>
    </sheetView>
  </sheetViews>
  <sheetFormatPr defaultColWidth="19.5" defaultRowHeight="11.25" x14ac:dyDescent="0.25"/>
  <cols>
    <col min="1" max="1" width="34" style="136" bestFit="1" customWidth="1"/>
    <col min="2" max="2" width="8.125" style="136" bestFit="1" customWidth="1"/>
    <col min="3" max="3" width="8.125" style="190" bestFit="1" customWidth="1"/>
    <col min="4" max="9" width="8.375" style="136" bestFit="1" customWidth="1"/>
    <col min="10" max="10" width="8.875" style="136" bestFit="1" customWidth="1"/>
    <col min="11" max="11" width="8.375" style="136" customWidth="1"/>
    <col min="12" max="12" width="10" style="136" customWidth="1"/>
    <col min="13" max="15" width="10.625" style="136" customWidth="1"/>
    <col min="16" max="16" width="7.375" style="136" customWidth="1"/>
    <col min="17" max="16384" width="19.5" style="136"/>
  </cols>
  <sheetData>
    <row r="1" spans="1:16" ht="22.5" customHeight="1" x14ac:dyDescent="0.25">
      <c r="A1" s="281" t="s">
        <v>17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</row>
    <row r="2" spans="1:16" ht="23.25" customHeight="1" thickBot="1" x14ac:dyDescent="0.3">
      <c r="A2" s="137"/>
      <c r="B2" s="138">
        <v>2003</v>
      </c>
      <c r="C2" s="138">
        <v>2004</v>
      </c>
      <c r="D2" s="139">
        <v>2005</v>
      </c>
      <c r="E2" s="139">
        <v>2006</v>
      </c>
      <c r="F2" s="139">
        <v>2007</v>
      </c>
      <c r="G2" s="139">
        <v>2008</v>
      </c>
      <c r="H2" s="139">
        <v>2009</v>
      </c>
      <c r="I2" s="140">
        <v>2010</v>
      </c>
      <c r="J2" s="141">
        <v>2011</v>
      </c>
      <c r="K2" s="139">
        <v>2012</v>
      </c>
      <c r="L2" s="139">
        <v>2013</v>
      </c>
      <c r="M2" s="139">
        <v>2014</v>
      </c>
      <c r="N2" s="139" t="s">
        <v>180</v>
      </c>
      <c r="O2" s="139" t="s">
        <v>181</v>
      </c>
      <c r="P2" s="142" t="s">
        <v>18</v>
      </c>
    </row>
    <row r="3" spans="1:16" ht="19.5" customHeight="1" thickTop="1" x14ac:dyDescent="0.25">
      <c r="A3" s="143" t="s">
        <v>19</v>
      </c>
      <c r="B3" s="144">
        <v>69339692</v>
      </c>
      <c r="C3" s="144">
        <v>97539766</v>
      </c>
      <c r="D3" s="144">
        <v>116774151</v>
      </c>
      <c r="E3" s="144">
        <v>139576174</v>
      </c>
      <c r="F3" s="144">
        <v>170062715</v>
      </c>
      <c r="G3" s="144">
        <v>201963574</v>
      </c>
      <c r="H3" s="144">
        <v>140928421</v>
      </c>
      <c r="I3" s="145">
        <v>185492859</v>
      </c>
      <c r="J3" s="144">
        <v>240841385</v>
      </c>
      <c r="K3" s="144">
        <v>236536949</v>
      </c>
      <c r="L3" s="144">
        <v>251661250</v>
      </c>
      <c r="M3" s="144">
        <v>242223959</v>
      </c>
      <c r="N3" s="144">
        <v>19286467</v>
      </c>
      <c r="O3" s="144">
        <v>16636091</v>
      </c>
      <c r="P3" s="238">
        <f>(M3-L3)/L3*100</f>
        <v>-3.7499976655126686</v>
      </c>
    </row>
    <row r="4" spans="1:16" ht="17.100000000000001" customHeight="1" x14ac:dyDescent="0.25">
      <c r="A4" s="233" t="s">
        <v>173</v>
      </c>
      <c r="B4" s="146">
        <v>47252836</v>
      </c>
      <c r="C4" s="147">
        <v>63167153</v>
      </c>
      <c r="D4" s="147">
        <v>73476408</v>
      </c>
      <c r="E4" s="147">
        <v>85534676</v>
      </c>
      <c r="F4" s="148">
        <v>107271750</v>
      </c>
      <c r="G4" s="148">
        <v>132027196</v>
      </c>
      <c r="H4" s="148">
        <v>102142613</v>
      </c>
      <c r="I4" s="149">
        <v>113929614</v>
      </c>
      <c r="J4" s="150">
        <v>134906869</v>
      </c>
      <c r="K4" s="148">
        <v>152560775</v>
      </c>
      <c r="L4" s="151">
        <v>151802637</v>
      </c>
      <c r="M4" s="151">
        <v>157715040</v>
      </c>
      <c r="N4" s="151">
        <v>12400056</v>
      </c>
      <c r="O4" s="151">
        <v>12330780</v>
      </c>
      <c r="P4" s="154">
        <f>(M4-L4)/L4*100</f>
        <v>3.8947959777536671</v>
      </c>
    </row>
    <row r="5" spans="1:16" ht="17.100000000000001" customHeight="1" x14ac:dyDescent="0.25">
      <c r="A5" s="152" t="s">
        <v>20</v>
      </c>
      <c r="B5" s="152">
        <v>-22086856</v>
      </c>
      <c r="C5" s="152">
        <v>-34372613</v>
      </c>
      <c r="D5" s="152">
        <v>-43297743</v>
      </c>
      <c r="E5" s="152">
        <v>-54041498</v>
      </c>
      <c r="F5" s="152">
        <v>-62790965</v>
      </c>
      <c r="G5" s="152">
        <v>-69936378</v>
      </c>
      <c r="H5" s="152">
        <v>-38785808</v>
      </c>
      <c r="I5" s="153">
        <v>-71563245</v>
      </c>
      <c r="J5" s="152">
        <v>-105934516</v>
      </c>
      <c r="K5" s="152">
        <v>-83976174</v>
      </c>
      <c r="L5" s="152">
        <f>L3-L4</f>
        <v>99858613</v>
      </c>
      <c r="M5" s="152">
        <f>M3-M4</f>
        <v>84508919</v>
      </c>
      <c r="N5" s="152">
        <f>N3-N4</f>
        <v>6886411</v>
      </c>
      <c r="O5" s="152">
        <f>O3-O4</f>
        <v>4305311</v>
      </c>
      <c r="P5" s="209">
        <f>(M5-L5)/L5*100</f>
        <v>-15.371427199774946</v>
      </c>
    </row>
    <row r="6" spans="1:16" ht="17.100000000000001" customHeight="1" x14ac:dyDescent="0.25">
      <c r="A6" s="146" t="s">
        <v>21</v>
      </c>
      <c r="B6" s="155">
        <v>5383395</v>
      </c>
      <c r="C6" s="147">
        <v>10237024</v>
      </c>
      <c r="D6" s="147">
        <v>10552792</v>
      </c>
      <c r="E6" s="147">
        <v>11408441</v>
      </c>
      <c r="F6" s="147">
        <v>12397295</v>
      </c>
      <c r="G6" s="147">
        <v>12789717</v>
      </c>
      <c r="H6" s="147">
        <v>8975864</v>
      </c>
      <c r="I6" s="156">
        <v>13422060</v>
      </c>
      <c r="J6" s="157">
        <v>17184080</v>
      </c>
      <c r="K6" s="147">
        <v>14514254</v>
      </c>
      <c r="L6" s="158">
        <v>16808266</v>
      </c>
      <c r="M6" s="158">
        <v>15735932</v>
      </c>
      <c r="N6" s="158">
        <v>765097</v>
      </c>
      <c r="O6" s="158">
        <v>812736</v>
      </c>
      <c r="P6" s="209">
        <f>(M6-L6)/L6*100</f>
        <v>-6.3798014619711516</v>
      </c>
    </row>
    <row r="7" spans="1:16" ht="17.100000000000001" customHeight="1" x14ac:dyDescent="0.25">
      <c r="A7" s="146" t="s">
        <v>22</v>
      </c>
      <c r="B7" s="146">
        <v>5272017</v>
      </c>
      <c r="C7" s="147">
        <v>8288799</v>
      </c>
      <c r="D7" s="147">
        <v>9566435</v>
      </c>
      <c r="E7" s="147">
        <v>11886092</v>
      </c>
      <c r="F7" s="147">
        <v>15903676</v>
      </c>
      <c r="G7" s="147">
        <v>18326711</v>
      </c>
      <c r="H7" s="147">
        <v>12251734</v>
      </c>
      <c r="I7" s="156">
        <v>13815696</v>
      </c>
      <c r="J7" s="157">
        <v>15803438</v>
      </c>
      <c r="K7" s="147">
        <v>15150505</v>
      </c>
      <c r="L7" s="158">
        <v>17000250</v>
      </c>
      <c r="M7" s="158">
        <v>18065263</v>
      </c>
      <c r="N7" s="158">
        <v>1212540</v>
      </c>
      <c r="O7" s="158">
        <v>1436824</v>
      </c>
      <c r="P7" s="154">
        <f>(M7-L7)/L7*100</f>
        <v>6.2646902251437471</v>
      </c>
    </row>
    <row r="8" spans="1:16" ht="17.100000000000001" customHeight="1" thickBot="1" x14ac:dyDescent="0.3">
      <c r="A8" s="159" t="s">
        <v>167</v>
      </c>
      <c r="B8" s="159">
        <v>-111378</v>
      </c>
      <c r="C8" s="159">
        <v>-1948225</v>
      </c>
      <c r="D8" s="159">
        <v>-986357</v>
      </c>
      <c r="E8" s="160">
        <v>477651</v>
      </c>
      <c r="F8" s="160">
        <v>3506381</v>
      </c>
      <c r="G8" s="160">
        <v>5536994</v>
      </c>
      <c r="H8" s="160">
        <v>3275870</v>
      </c>
      <c r="I8" s="161">
        <f t="shared" ref="I8:M8" si="0">I7-I6</f>
        <v>393636</v>
      </c>
      <c r="J8" s="162">
        <f t="shared" si="0"/>
        <v>-1380642</v>
      </c>
      <c r="K8" s="163">
        <f t="shared" si="0"/>
        <v>636251</v>
      </c>
      <c r="L8" s="163">
        <f t="shared" si="0"/>
        <v>191984</v>
      </c>
      <c r="M8" s="204">
        <f t="shared" si="0"/>
        <v>2329331</v>
      </c>
      <c r="N8" s="163">
        <f t="shared" ref="N8:O8" si="1">N7-N6</f>
        <v>447443</v>
      </c>
      <c r="O8" s="204">
        <f t="shared" si="1"/>
        <v>624088</v>
      </c>
      <c r="P8" s="164" t="s">
        <v>24</v>
      </c>
    </row>
    <row r="9" spans="1:16" ht="17.100000000000001" customHeight="1" thickTop="1" x14ac:dyDescent="0.25">
      <c r="A9" s="165" t="s">
        <v>23</v>
      </c>
      <c r="B9" s="166">
        <f t="shared" ref="B9:M9" si="2">B6/B3*100</f>
        <v>7.7637999891894527</v>
      </c>
      <c r="C9" s="166">
        <f t="shared" si="2"/>
        <v>10.495231247530366</v>
      </c>
      <c r="D9" s="166">
        <f t="shared" si="2"/>
        <v>9.0369246187026437</v>
      </c>
      <c r="E9" s="166">
        <f t="shared" si="2"/>
        <v>8.1736306943046024</v>
      </c>
      <c r="F9" s="166">
        <f t="shared" si="2"/>
        <v>7.2898371638956831</v>
      </c>
      <c r="G9" s="166">
        <f t="shared" si="2"/>
        <v>6.3326850217059443</v>
      </c>
      <c r="H9" s="166">
        <f t="shared" si="2"/>
        <v>6.3690942794285625</v>
      </c>
      <c r="I9" s="166">
        <f t="shared" si="2"/>
        <v>7.2358904123635295</v>
      </c>
      <c r="J9" s="166">
        <f t="shared" si="2"/>
        <v>7.1350195897602902</v>
      </c>
      <c r="K9" s="166">
        <f t="shared" si="2"/>
        <v>6.1361466195287742</v>
      </c>
      <c r="L9" s="166">
        <f t="shared" si="2"/>
        <v>6.6789249437487888</v>
      </c>
      <c r="M9" s="191">
        <f t="shared" si="2"/>
        <v>6.4964391074129866</v>
      </c>
      <c r="N9" s="166">
        <f t="shared" ref="N9:O9" si="3">N6/N3*100</f>
        <v>3.9670147985113084</v>
      </c>
      <c r="O9" s="191">
        <f t="shared" si="3"/>
        <v>4.8853784221305352</v>
      </c>
      <c r="P9" s="167" t="s">
        <v>24</v>
      </c>
    </row>
    <row r="10" spans="1:16" ht="17.100000000000001" customHeight="1" x14ac:dyDescent="0.25">
      <c r="A10" s="168" t="s">
        <v>25</v>
      </c>
      <c r="B10" s="166">
        <f t="shared" ref="B10:M10" si="4">B7/B4*100</f>
        <v>11.157038278083457</v>
      </c>
      <c r="C10" s="166">
        <f t="shared" si="4"/>
        <v>13.122008205752126</v>
      </c>
      <c r="D10" s="166">
        <f t="shared" si="4"/>
        <v>13.019736892962976</v>
      </c>
      <c r="E10" s="166">
        <f t="shared" si="4"/>
        <v>13.896226134065207</v>
      </c>
      <c r="F10" s="166">
        <f t="shared" si="4"/>
        <v>14.825595741656123</v>
      </c>
      <c r="G10" s="166">
        <f t="shared" si="4"/>
        <v>13.881012060575761</v>
      </c>
      <c r="H10" s="166">
        <f t="shared" si="4"/>
        <v>11.994733285313545</v>
      </c>
      <c r="I10" s="166">
        <f t="shared" si="4"/>
        <v>12.126518746916846</v>
      </c>
      <c r="J10" s="166">
        <f t="shared" si="4"/>
        <v>11.714331610497906</v>
      </c>
      <c r="K10" s="166">
        <f t="shared" si="4"/>
        <v>9.9307997091650844</v>
      </c>
      <c r="L10" s="166">
        <f t="shared" si="4"/>
        <v>11.198916129500439</v>
      </c>
      <c r="M10" s="191">
        <f t="shared" si="4"/>
        <v>11.454369221857345</v>
      </c>
      <c r="N10" s="166">
        <f t="shared" ref="N10:O10" si="5">N7/N4*100</f>
        <v>9.7785042261099466</v>
      </c>
      <c r="O10" s="191">
        <f t="shared" si="5"/>
        <v>11.652336672943642</v>
      </c>
      <c r="P10" s="169" t="s">
        <v>24</v>
      </c>
    </row>
    <row r="11" spans="1:16" ht="17.100000000000001" customHeight="1" thickBot="1" x14ac:dyDescent="0.3">
      <c r="A11" s="170" t="s">
        <v>26</v>
      </c>
      <c r="B11" s="172">
        <f t="shared" ref="B11:M11" si="6">B8/B5*100</f>
        <v>0.50427276747763461</v>
      </c>
      <c r="C11" s="172">
        <f t="shared" si="6"/>
        <v>5.667957219312945</v>
      </c>
      <c r="D11" s="172">
        <f t="shared" si="6"/>
        <v>2.2780794832654441</v>
      </c>
      <c r="E11" s="171">
        <f t="shared" si="6"/>
        <v>-0.8838596591086354</v>
      </c>
      <c r="F11" s="171">
        <f t="shared" si="6"/>
        <v>-5.5842126331391784</v>
      </c>
      <c r="G11" s="171">
        <f t="shared" si="6"/>
        <v>-7.9171872469575133</v>
      </c>
      <c r="H11" s="171">
        <f t="shared" si="6"/>
        <v>-8.4460532574182796</v>
      </c>
      <c r="I11" s="171">
        <f t="shared" si="6"/>
        <v>-0.55005331298210414</v>
      </c>
      <c r="J11" s="173">
        <f t="shared" si="6"/>
        <v>1.3032975956580573</v>
      </c>
      <c r="K11" s="172">
        <f t="shared" si="6"/>
        <v>-0.75765657054106794</v>
      </c>
      <c r="L11" s="234">
        <f t="shared" si="6"/>
        <v>0.19225582474292927</v>
      </c>
      <c r="M11" s="192">
        <f t="shared" si="6"/>
        <v>2.7563138039903219</v>
      </c>
      <c r="N11" s="234">
        <f t="shared" ref="N11:O11" si="7">N8/N5*100</f>
        <v>6.4974774232905927</v>
      </c>
      <c r="O11" s="192">
        <f t="shared" si="7"/>
        <v>14.495770456536125</v>
      </c>
      <c r="P11" s="174" t="s">
        <v>24</v>
      </c>
    </row>
    <row r="12" spans="1:16" ht="17.100000000000001" customHeight="1" thickTop="1" thickBot="1" x14ac:dyDescent="0.3">
      <c r="A12" s="175"/>
      <c r="B12" s="176"/>
      <c r="C12" s="176"/>
      <c r="D12" s="176"/>
      <c r="E12" s="176"/>
      <c r="F12" s="176"/>
      <c r="G12" s="176"/>
      <c r="H12" s="176"/>
      <c r="I12" s="177"/>
      <c r="J12" s="178"/>
      <c r="K12" s="176"/>
      <c r="L12" s="178"/>
      <c r="M12" s="178"/>
      <c r="N12" s="178"/>
      <c r="O12" s="178"/>
      <c r="P12" s="179"/>
    </row>
    <row r="13" spans="1:16" ht="17.100000000000001" customHeight="1" thickTop="1" x14ac:dyDescent="0.25">
      <c r="A13" s="143" t="s">
        <v>27</v>
      </c>
      <c r="B13" s="144">
        <v>69339692</v>
      </c>
      <c r="C13" s="144">
        <v>97539766</v>
      </c>
      <c r="D13" s="144">
        <v>116774151</v>
      </c>
      <c r="E13" s="144">
        <v>139576174</v>
      </c>
      <c r="F13" s="144">
        <v>170062715</v>
      </c>
      <c r="G13" s="144">
        <v>201963574</v>
      </c>
      <c r="H13" s="144">
        <v>140928421</v>
      </c>
      <c r="I13" s="145">
        <v>185492859</v>
      </c>
      <c r="J13" s="144">
        <v>240833236</v>
      </c>
      <c r="K13" s="144">
        <v>236536949</v>
      </c>
      <c r="L13" s="240">
        <v>251661250</v>
      </c>
      <c r="M13" s="244">
        <v>242223959</v>
      </c>
      <c r="N13" s="240">
        <v>19286467</v>
      </c>
      <c r="O13" s="244">
        <v>16636091</v>
      </c>
      <c r="P13" s="241">
        <f t="shared" ref="P13:P37" si="8">(M13-L13)/L13*100</f>
        <v>-3.7499976655126686</v>
      </c>
    </row>
    <row r="14" spans="1:16" ht="17.100000000000001" customHeight="1" x14ac:dyDescent="0.2">
      <c r="A14" s="180" t="s">
        <v>28</v>
      </c>
      <c r="B14" s="180">
        <v>11325907</v>
      </c>
      <c r="C14" s="180">
        <v>17397441</v>
      </c>
      <c r="D14" s="181">
        <v>20363222</v>
      </c>
      <c r="E14" s="181">
        <v>23347556</v>
      </c>
      <c r="F14" s="181">
        <v>27054433</v>
      </c>
      <c r="G14" s="181">
        <v>28020574</v>
      </c>
      <c r="H14" s="181">
        <v>21462823</v>
      </c>
      <c r="I14" s="182">
        <v>28819773</v>
      </c>
      <c r="J14" s="181">
        <v>37267758</v>
      </c>
      <c r="K14" s="181">
        <v>33924141</v>
      </c>
      <c r="L14" s="194">
        <v>36759837.914000005</v>
      </c>
      <c r="M14" s="245">
        <v>36000332.535000004</v>
      </c>
      <c r="N14" s="298">
        <v>2566581.2379999999</v>
      </c>
      <c r="O14" s="298">
        <v>2536477.0079999999</v>
      </c>
      <c r="P14" s="242">
        <f t="shared" si="8"/>
        <v>-2.06612820431056</v>
      </c>
    </row>
    <row r="15" spans="1:16" ht="17.100000000000001" customHeight="1" x14ac:dyDescent="0.2">
      <c r="A15" s="132" t="s">
        <v>29</v>
      </c>
      <c r="B15" s="133">
        <v>9823210</v>
      </c>
      <c r="C15" s="127">
        <v>13493688</v>
      </c>
      <c r="D15" s="127">
        <v>17120131</v>
      </c>
      <c r="E15" s="127">
        <v>19665388</v>
      </c>
      <c r="F15" s="127">
        <v>23366154</v>
      </c>
      <c r="G15" s="127">
        <v>23255612</v>
      </c>
      <c r="H15" s="127">
        <v>18384403</v>
      </c>
      <c r="I15" s="134">
        <v>23248254</v>
      </c>
      <c r="J15" s="127">
        <v>29602339</v>
      </c>
      <c r="K15" s="127">
        <v>28124301</v>
      </c>
      <c r="L15" s="193">
        <v>32022970.52</v>
      </c>
      <c r="M15" s="246">
        <v>30442029.858000003</v>
      </c>
      <c r="N15" s="246">
        <v>2378112.5150000001</v>
      </c>
      <c r="O15" s="246">
        <v>2301708.48</v>
      </c>
      <c r="P15" s="242">
        <f t="shared" si="8"/>
        <v>-4.9368957230642225</v>
      </c>
    </row>
    <row r="16" spans="1:16" ht="17.100000000000001" customHeight="1" x14ac:dyDescent="0.2">
      <c r="A16" s="132" t="s">
        <v>30</v>
      </c>
      <c r="B16" s="133">
        <v>1502697</v>
      </c>
      <c r="C16" s="127">
        <v>3903753</v>
      </c>
      <c r="D16" s="127">
        <v>3243090</v>
      </c>
      <c r="E16" s="127">
        <v>3682168</v>
      </c>
      <c r="F16" s="127">
        <v>3688278</v>
      </c>
      <c r="G16" s="127">
        <v>4765053</v>
      </c>
      <c r="H16" s="127">
        <v>3078421</v>
      </c>
      <c r="I16" s="134">
        <v>5571519</v>
      </c>
      <c r="J16" s="127">
        <v>7665419</v>
      </c>
      <c r="K16" s="127">
        <v>5799840</v>
      </c>
      <c r="L16" s="193">
        <v>4736867.3939999994</v>
      </c>
      <c r="M16" s="246">
        <v>5558302.6770000011</v>
      </c>
      <c r="N16" s="246">
        <v>188468.723</v>
      </c>
      <c r="O16" s="246">
        <v>234768.52799999999</v>
      </c>
      <c r="P16" s="243">
        <f t="shared" si="8"/>
        <v>17.341318949322517</v>
      </c>
    </row>
    <row r="17" spans="1:16" ht="17.100000000000001" customHeight="1" x14ac:dyDescent="0.2">
      <c r="A17" s="180" t="s">
        <v>31</v>
      </c>
      <c r="B17" s="180">
        <v>49734760</v>
      </c>
      <c r="C17" s="180">
        <v>67549436</v>
      </c>
      <c r="D17" s="181">
        <v>81868284</v>
      </c>
      <c r="E17" s="181">
        <v>99604660</v>
      </c>
      <c r="F17" s="181">
        <v>123639631</v>
      </c>
      <c r="G17" s="181">
        <v>151747101</v>
      </c>
      <c r="H17" s="181">
        <v>99509821</v>
      </c>
      <c r="I17" s="182">
        <v>131393197</v>
      </c>
      <c r="J17" s="181">
        <v>173135208</v>
      </c>
      <c r="K17" s="181">
        <v>174922910</v>
      </c>
      <c r="L17" s="194">
        <v>183811524.255</v>
      </c>
      <c r="M17" s="245">
        <v>176747109.46900001</v>
      </c>
      <c r="N17" s="298">
        <v>14668127.289000001</v>
      </c>
      <c r="O17" s="298">
        <v>12265240.002</v>
      </c>
      <c r="P17" s="242">
        <f t="shared" si="8"/>
        <v>-3.8432926415427513</v>
      </c>
    </row>
    <row r="18" spans="1:16" ht="17.100000000000001" customHeight="1" x14ac:dyDescent="0.2">
      <c r="A18" s="132" t="s">
        <v>32</v>
      </c>
      <c r="B18" s="133">
        <v>4290452</v>
      </c>
      <c r="C18" s="127">
        <v>5775777</v>
      </c>
      <c r="D18" s="127">
        <v>6026723</v>
      </c>
      <c r="E18" s="127">
        <v>7320166</v>
      </c>
      <c r="F18" s="127">
        <v>10037792</v>
      </c>
      <c r="G18" s="127">
        <v>13691770</v>
      </c>
      <c r="H18" s="127">
        <v>7984726</v>
      </c>
      <c r="I18" s="134">
        <v>12255974</v>
      </c>
      <c r="J18" s="127">
        <v>16159589</v>
      </c>
      <c r="K18" s="127">
        <v>15344014</v>
      </c>
      <c r="L18" s="193">
        <v>13924433.316999998</v>
      </c>
      <c r="M18" s="246">
        <v>13297557.366999999</v>
      </c>
      <c r="N18" s="246">
        <v>1264432.138</v>
      </c>
      <c r="O18" s="246">
        <v>871642.94799999997</v>
      </c>
      <c r="P18" s="242">
        <f t="shared" si="8"/>
        <v>-4.5019853643498857</v>
      </c>
    </row>
    <row r="19" spans="1:16" ht="17.100000000000001" customHeight="1" x14ac:dyDescent="0.2">
      <c r="A19" s="132" t="s">
        <v>33</v>
      </c>
      <c r="B19" s="133">
        <v>24105396</v>
      </c>
      <c r="C19" s="127">
        <v>33407212</v>
      </c>
      <c r="D19" s="127">
        <v>39548542</v>
      </c>
      <c r="E19" s="127">
        <v>46511362</v>
      </c>
      <c r="F19" s="127">
        <v>58890856</v>
      </c>
      <c r="G19" s="127">
        <v>65680163</v>
      </c>
      <c r="H19" s="127">
        <v>43491943</v>
      </c>
      <c r="I19" s="134">
        <v>58720071</v>
      </c>
      <c r="J19" s="127">
        <v>75481150</v>
      </c>
      <c r="K19" s="127">
        <v>73609286</v>
      </c>
      <c r="L19" s="193">
        <v>85896649.728</v>
      </c>
      <c r="M19" s="246">
        <v>78879344.606999993</v>
      </c>
      <c r="N19" s="246">
        <v>6275530.4189999998</v>
      </c>
      <c r="O19" s="246">
        <v>5415979.3909999998</v>
      </c>
      <c r="P19" s="242">
        <f t="shared" si="8"/>
        <v>-8.1694747620785897</v>
      </c>
    </row>
    <row r="20" spans="1:16" ht="17.100000000000001" customHeight="1" x14ac:dyDescent="0.2">
      <c r="A20" s="132" t="s">
        <v>34</v>
      </c>
      <c r="B20" s="133">
        <v>5717974</v>
      </c>
      <c r="C20" s="127">
        <v>7329138</v>
      </c>
      <c r="D20" s="127">
        <v>14698778</v>
      </c>
      <c r="E20" s="127">
        <v>19772275</v>
      </c>
      <c r="F20" s="127">
        <v>22829732</v>
      </c>
      <c r="G20" s="127">
        <v>32258721</v>
      </c>
      <c r="H20" s="127">
        <v>17772511</v>
      </c>
      <c r="I20" s="134">
        <v>22227027</v>
      </c>
      <c r="J20" s="127">
        <v>1303880</v>
      </c>
      <c r="K20" s="127">
        <v>1161641</v>
      </c>
      <c r="L20" s="193">
        <v>923019.24900000007</v>
      </c>
      <c r="M20" s="246">
        <v>847098.64600000007</v>
      </c>
      <c r="N20" s="246">
        <v>93338.343999999997</v>
      </c>
      <c r="O20" s="246">
        <v>242537.916</v>
      </c>
      <c r="P20" s="242">
        <f t="shared" si="8"/>
        <v>-8.2252459070872526</v>
      </c>
    </row>
    <row r="21" spans="1:16" ht="17.100000000000001" customHeight="1" x14ac:dyDescent="0.2">
      <c r="A21" s="132" t="s">
        <v>35</v>
      </c>
      <c r="B21" s="133">
        <v>4840274</v>
      </c>
      <c r="C21" s="127">
        <v>6432180</v>
      </c>
      <c r="D21" s="127">
        <v>6747008</v>
      </c>
      <c r="E21" s="127">
        <v>7632408</v>
      </c>
      <c r="F21" s="127">
        <v>9086585</v>
      </c>
      <c r="G21" s="127">
        <v>9445316</v>
      </c>
      <c r="H21" s="127">
        <v>8291900</v>
      </c>
      <c r="I21" s="134">
        <v>9059752</v>
      </c>
      <c r="J21" s="127">
        <v>10861374</v>
      </c>
      <c r="K21" s="127">
        <v>10940047</v>
      </c>
      <c r="L21" s="193">
        <v>12415146.748</v>
      </c>
      <c r="M21" s="246">
        <v>12149638.207999999</v>
      </c>
      <c r="N21" s="246">
        <v>1006400.798</v>
      </c>
      <c r="O21" s="246">
        <v>872509.29299999995</v>
      </c>
      <c r="P21" s="242">
        <f t="shared" si="8"/>
        <v>-2.1385855953959845</v>
      </c>
    </row>
    <row r="22" spans="1:16" ht="17.100000000000001" customHeight="1" x14ac:dyDescent="0.2">
      <c r="A22" s="132" t="s">
        <v>36</v>
      </c>
      <c r="B22" s="133">
        <v>3941967</v>
      </c>
      <c r="C22" s="127">
        <v>6544206</v>
      </c>
      <c r="D22" s="127">
        <v>7427477</v>
      </c>
      <c r="E22" s="127">
        <v>8684520</v>
      </c>
      <c r="F22" s="127">
        <v>10454779</v>
      </c>
      <c r="G22" s="127">
        <v>11264249</v>
      </c>
      <c r="H22" s="127">
        <v>7840527</v>
      </c>
      <c r="I22" s="134">
        <v>10556776</v>
      </c>
      <c r="J22" s="127">
        <v>12334172</v>
      </c>
      <c r="K22" s="127">
        <v>11128445</v>
      </c>
      <c r="L22" s="193">
        <v>11890201.336999999</v>
      </c>
      <c r="M22" s="246">
        <v>12187218.790000001</v>
      </c>
      <c r="N22" s="246">
        <v>939437.55700000003</v>
      </c>
      <c r="O22" s="246">
        <v>891574.79200000002</v>
      </c>
      <c r="P22" s="243">
        <f t="shared" si="8"/>
        <v>2.4980018805547131</v>
      </c>
    </row>
    <row r="23" spans="1:16" ht="17.100000000000001" customHeight="1" x14ac:dyDescent="0.2">
      <c r="A23" s="132" t="s">
        <v>37</v>
      </c>
      <c r="B23" s="133">
        <v>957219</v>
      </c>
      <c r="C23" s="127">
        <v>944197</v>
      </c>
      <c r="D23" s="127">
        <v>866393</v>
      </c>
      <c r="E23" s="127">
        <v>778625</v>
      </c>
      <c r="F23" s="127">
        <v>1685242</v>
      </c>
      <c r="G23" s="127">
        <v>3154314</v>
      </c>
      <c r="H23" s="127">
        <v>2074347</v>
      </c>
      <c r="I23" s="134">
        <v>2794190</v>
      </c>
      <c r="J23" s="127">
        <v>4379552</v>
      </c>
      <c r="K23" s="127">
        <v>3702069</v>
      </c>
      <c r="L23" s="193">
        <v>3414049.32</v>
      </c>
      <c r="M23" s="246">
        <v>4289979.8689999999</v>
      </c>
      <c r="N23" s="246">
        <v>266582.853</v>
      </c>
      <c r="O23" s="246">
        <v>374528.18800000002</v>
      </c>
      <c r="P23" s="243">
        <f t="shared" si="8"/>
        <v>25.656646020567749</v>
      </c>
    </row>
    <row r="24" spans="1:16" ht="17.100000000000001" customHeight="1" x14ac:dyDescent="0.2">
      <c r="A24" s="132" t="s">
        <v>38</v>
      </c>
      <c r="B24" s="133">
        <v>525182</v>
      </c>
      <c r="C24" s="127">
        <v>624467</v>
      </c>
      <c r="D24" s="127">
        <v>762244</v>
      </c>
      <c r="E24" s="127">
        <v>950398</v>
      </c>
      <c r="F24" s="127">
        <v>858068</v>
      </c>
      <c r="G24" s="127">
        <v>1741612</v>
      </c>
      <c r="H24" s="127">
        <v>1205718</v>
      </c>
      <c r="I24" s="134">
        <v>1112724</v>
      </c>
      <c r="J24" s="127">
        <v>1793769</v>
      </c>
      <c r="K24" s="127">
        <v>17420259</v>
      </c>
      <c r="L24" s="193">
        <v>2244343.6979999999</v>
      </c>
      <c r="M24" s="246">
        <v>2628358.9619999998</v>
      </c>
      <c r="N24" s="246">
        <v>241722.87700000001</v>
      </c>
      <c r="O24" s="246">
        <v>238410.83</v>
      </c>
      <c r="P24" s="243">
        <f t="shared" si="8"/>
        <v>17.110359003489847</v>
      </c>
    </row>
    <row r="25" spans="1:16" ht="17.100000000000001" customHeight="1" x14ac:dyDescent="0.2">
      <c r="A25" s="132" t="s">
        <v>39</v>
      </c>
      <c r="B25" s="133">
        <v>5356296</v>
      </c>
      <c r="C25" s="127">
        <v>6492259</v>
      </c>
      <c r="D25" s="127">
        <v>5791117</v>
      </c>
      <c r="E25" s="127">
        <v>7954904</v>
      </c>
      <c r="F25" s="127">
        <v>9796464</v>
      </c>
      <c r="G25" s="127">
        <v>14510941</v>
      </c>
      <c r="H25" s="127">
        <v>10848148</v>
      </c>
      <c r="I25" s="134">
        <v>14666683</v>
      </c>
      <c r="J25" s="127">
        <v>16429431</v>
      </c>
      <c r="K25" s="127">
        <v>39470543</v>
      </c>
      <c r="L25" s="193">
        <v>17424055.233000003</v>
      </c>
      <c r="M25" s="246">
        <v>17702344.453000002</v>
      </c>
      <c r="N25" s="246">
        <v>1372889.5009999999</v>
      </c>
      <c r="O25" s="246">
        <v>881625.321</v>
      </c>
      <c r="P25" s="243">
        <f t="shared" si="8"/>
        <v>1.5971552906520723</v>
      </c>
    </row>
    <row r="26" spans="1:16" ht="17.100000000000001" customHeight="1" x14ac:dyDescent="0.2">
      <c r="A26" s="180" t="s">
        <v>40</v>
      </c>
      <c r="B26" s="180">
        <v>7813325</v>
      </c>
      <c r="C26" s="180">
        <v>12100276</v>
      </c>
      <c r="D26" s="180">
        <v>13975300</v>
      </c>
      <c r="E26" s="181">
        <v>16116330</v>
      </c>
      <c r="F26" s="181">
        <v>18694022</v>
      </c>
      <c r="G26" s="181">
        <v>21489236</v>
      </c>
      <c r="H26" s="181">
        <v>19289707</v>
      </c>
      <c r="I26" s="182">
        <v>24734154</v>
      </c>
      <c r="J26" s="181">
        <v>29691710</v>
      </c>
      <c r="K26" s="181">
        <v>26699728</v>
      </c>
      <c r="L26" s="194">
        <v>30416294.211999997</v>
      </c>
      <c r="M26" s="245">
        <v>29023369.604000002</v>
      </c>
      <c r="N26" s="298">
        <v>2027868.2749999999</v>
      </c>
      <c r="O26" s="298">
        <v>1803022.209</v>
      </c>
      <c r="P26" s="242">
        <f t="shared" si="8"/>
        <v>-4.5795342400733725</v>
      </c>
    </row>
    <row r="27" spans="1:16" ht="17.100000000000001" customHeight="1" x14ac:dyDescent="0.2">
      <c r="A27" s="183" t="s">
        <v>5</v>
      </c>
      <c r="B27" s="184">
        <v>2219741</v>
      </c>
      <c r="C27" s="185">
        <v>4213556</v>
      </c>
      <c r="D27" s="185">
        <v>4296117</v>
      </c>
      <c r="E27" s="185">
        <v>4268704</v>
      </c>
      <c r="F27" s="185">
        <v>4746754</v>
      </c>
      <c r="G27" s="185">
        <v>4551805</v>
      </c>
      <c r="H27" s="185">
        <v>4265401</v>
      </c>
      <c r="I27" s="186">
        <v>6819602</v>
      </c>
      <c r="J27" s="187">
        <v>8474728</v>
      </c>
      <c r="K27" s="187">
        <v>7248447</v>
      </c>
      <c r="L27" s="194">
        <v>9126819.001000002</v>
      </c>
      <c r="M27" s="245">
        <v>7717928.2080000006</v>
      </c>
      <c r="N27" s="245">
        <v>271564.92599999998</v>
      </c>
      <c r="O27" s="246">
        <v>285216.87099999998</v>
      </c>
      <c r="P27" s="242">
        <f t="shared" si="8"/>
        <v>-15.436821885540109</v>
      </c>
    </row>
    <row r="28" spans="1:16" ht="17.100000000000001" customHeight="1" x14ac:dyDescent="0.2">
      <c r="A28" s="132" t="s">
        <v>41</v>
      </c>
      <c r="B28" s="133">
        <v>917186</v>
      </c>
      <c r="C28" s="127">
        <v>1439681</v>
      </c>
      <c r="D28" s="127">
        <v>1838682</v>
      </c>
      <c r="E28" s="127">
        <v>2296686</v>
      </c>
      <c r="F28" s="127">
        <v>3027358</v>
      </c>
      <c r="G28" s="127">
        <v>3530750</v>
      </c>
      <c r="H28" s="127">
        <v>2619294</v>
      </c>
      <c r="I28" s="134">
        <v>3498846</v>
      </c>
      <c r="J28" s="127">
        <v>4336653</v>
      </c>
      <c r="K28" s="127">
        <v>4353480</v>
      </c>
      <c r="L28" s="193">
        <v>4962556.3550000014</v>
      </c>
      <c r="M28" s="246">
        <v>4664081.2189999996</v>
      </c>
      <c r="N28" s="246">
        <v>315304.03700000001</v>
      </c>
      <c r="O28" s="246">
        <v>293557.842</v>
      </c>
      <c r="P28" s="242">
        <f t="shared" si="8"/>
        <v>-6.014544010150626</v>
      </c>
    </row>
    <row r="29" spans="1:16" ht="17.100000000000001" customHeight="1" x14ac:dyDescent="0.2">
      <c r="A29" s="132" t="s">
        <v>42</v>
      </c>
      <c r="B29" s="133">
        <v>1265361</v>
      </c>
      <c r="C29" s="127">
        <v>1910785</v>
      </c>
      <c r="D29" s="127">
        <v>2506049</v>
      </c>
      <c r="E29" s="127">
        <v>3248464</v>
      </c>
      <c r="F29" s="127">
        <v>3914144</v>
      </c>
      <c r="G29" s="127">
        <v>4807708</v>
      </c>
      <c r="H29" s="127">
        <v>4090112</v>
      </c>
      <c r="I29" s="134">
        <v>5302840</v>
      </c>
      <c r="J29" s="127">
        <v>6453104</v>
      </c>
      <c r="K29" s="127">
        <v>5893331</v>
      </c>
      <c r="L29" s="193">
        <v>6794659.6059999997</v>
      </c>
      <c r="M29" s="246">
        <v>6912935.4780000001</v>
      </c>
      <c r="N29" s="246">
        <v>588020.99300000002</v>
      </c>
      <c r="O29" s="246">
        <v>493201.71600000001</v>
      </c>
      <c r="P29" s="243">
        <f t="shared" si="8"/>
        <v>1.7407181353949999</v>
      </c>
    </row>
    <row r="30" spans="1:16" ht="17.100000000000001" customHeight="1" x14ac:dyDescent="0.2">
      <c r="A30" s="132" t="s">
        <v>43</v>
      </c>
      <c r="B30" s="133">
        <v>2354662</v>
      </c>
      <c r="C30" s="127">
        <v>3184391</v>
      </c>
      <c r="D30" s="127">
        <v>3415389</v>
      </c>
      <c r="E30" s="127">
        <v>3736540</v>
      </c>
      <c r="F30" s="127">
        <v>4358555</v>
      </c>
      <c r="G30" s="127">
        <v>5301193</v>
      </c>
      <c r="H30" s="127">
        <v>4948856</v>
      </c>
      <c r="I30" s="134">
        <v>5531251</v>
      </c>
      <c r="J30" s="127">
        <v>5894845</v>
      </c>
      <c r="K30" s="127">
        <v>5177278</v>
      </c>
      <c r="L30" s="193">
        <v>5392148.3900000006</v>
      </c>
      <c r="M30" s="246">
        <v>5642198.6600000001</v>
      </c>
      <c r="N30" s="246">
        <v>438634.11300000001</v>
      </c>
      <c r="O30" s="246">
        <v>423015.84600000002</v>
      </c>
      <c r="P30" s="243">
        <f t="shared" si="8"/>
        <v>4.6373032030003074</v>
      </c>
    </row>
    <row r="31" spans="1:16" ht="17.100000000000001" customHeight="1" x14ac:dyDescent="0.2">
      <c r="A31" s="132" t="s">
        <v>44</v>
      </c>
      <c r="B31" s="133">
        <v>119370</v>
      </c>
      <c r="C31" s="127">
        <v>149113</v>
      </c>
      <c r="D31" s="127">
        <v>270005</v>
      </c>
      <c r="E31" s="127">
        <v>315722</v>
      </c>
      <c r="F31" s="127">
        <v>403284</v>
      </c>
      <c r="G31" s="127">
        <v>753162</v>
      </c>
      <c r="H31" s="127">
        <v>595522</v>
      </c>
      <c r="I31" s="134">
        <v>675928</v>
      </c>
      <c r="J31" s="127">
        <v>813826</v>
      </c>
      <c r="K31" s="127">
        <v>808296</v>
      </c>
      <c r="L31" s="193">
        <v>845184.72700000007</v>
      </c>
      <c r="M31" s="246">
        <v>978908.02499999991</v>
      </c>
      <c r="N31" s="246">
        <v>85060.463000000003</v>
      </c>
      <c r="O31" s="246">
        <v>105095.815</v>
      </c>
      <c r="P31" s="243">
        <f t="shared" si="8"/>
        <v>15.821783537742492</v>
      </c>
    </row>
    <row r="32" spans="1:16" ht="17.100000000000001" customHeight="1" x14ac:dyDescent="0.2">
      <c r="A32" s="132" t="s">
        <v>45</v>
      </c>
      <c r="B32" s="133">
        <v>403800</v>
      </c>
      <c r="C32" s="127">
        <v>528145</v>
      </c>
      <c r="D32" s="127">
        <v>645070</v>
      </c>
      <c r="E32" s="127">
        <v>755301</v>
      </c>
      <c r="F32" s="127">
        <v>953992</v>
      </c>
      <c r="G32" s="127">
        <v>1120943</v>
      </c>
      <c r="H32" s="127">
        <v>1002708</v>
      </c>
      <c r="I32" s="134">
        <v>1365535</v>
      </c>
      <c r="J32" s="127">
        <v>1816159</v>
      </c>
      <c r="K32" s="127">
        <v>1387158</v>
      </c>
      <c r="L32" s="193">
        <v>1619069.5679999997</v>
      </c>
      <c r="M32" s="246">
        <v>1778271.834</v>
      </c>
      <c r="N32" s="246">
        <v>134171.25399999999</v>
      </c>
      <c r="O32" s="246">
        <v>139578.1</v>
      </c>
      <c r="P32" s="243">
        <f t="shared" si="8"/>
        <v>9.83294783291241</v>
      </c>
    </row>
    <row r="33" spans="1:16" ht="17.100000000000001" customHeight="1" x14ac:dyDescent="0.2">
      <c r="A33" s="132" t="s">
        <v>46</v>
      </c>
      <c r="B33" s="133">
        <v>493749</v>
      </c>
      <c r="C33" s="127">
        <v>556012</v>
      </c>
      <c r="D33" s="127">
        <v>711553</v>
      </c>
      <c r="E33" s="127">
        <v>1083668</v>
      </c>
      <c r="F33" s="127">
        <v>1172179</v>
      </c>
      <c r="G33" s="127">
        <v>1306435</v>
      </c>
      <c r="H33" s="127">
        <v>1190586</v>
      </c>
      <c r="I33" s="134">
        <v>1343235</v>
      </c>
      <c r="J33" s="127">
        <v>1662262</v>
      </c>
      <c r="K33" s="127">
        <v>1674611</v>
      </c>
      <c r="L33" s="193">
        <v>1415034.2940000002</v>
      </c>
      <c r="M33" s="246">
        <v>1065340.0900000003</v>
      </c>
      <c r="N33" s="246">
        <v>181978.378</v>
      </c>
      <c r="O33" s="246">
        <v>52082.976999999999</v>
      </c>
      <c r="P33" s="242">
        <f t="shared" si="8"/>
        <v>-24.71277236762149</v>
      </c>
    </row>
    <row r="34" spans="1:16" ht="17.100000000000001" customHeight="1" x14ac:dyDescent="0.2">
      <c r="A34" s="132" t="s">
        <v>47</v>
      </c>
      <c r="B34" s="133">
        <v>39456</v>
      </c>
      <c r="C34" s="127">
        <v>118593</v>
      </c>
      <c r="D34" s="127">
        <v>292435</v>
      </c>
      <c r="E34" s="127">
        <v>411244</v>
      </c>
      <c r="F34" s="127">
        <v>117757</v>
      </c>
      <c r="G34" s="127">
        <v>117241</v>
      </c>
      <c r="H34" s="127">
        <v>577227</v>
      </c>
      <c r="I34" s="134">
        <v>196918</v>
      </c>
      <c r="J34" s="127">
        <v>240134</v>
      </c>
      <c r="K34" s="127">
        <v>157128</v>
      </c>
      <c r="L34" s="193">
        <v>260822.27100000004</v>
      </c>
      <c r="M34" s="246">
        <v>263706.08999999997</v>
      </c>
      <c r="N34" s="246">
        <v>13134.111000000001</v>
      </c>
      <c r="O34" s="246">
        <v>11273.041999999999</v>
      </c>
      <c r="P34" s="243">
        <f t="shared" si="8"/>
        <v>1.1056644008746974</v>
      </c>
    </row>
    <row r="35" spans="1:16" ht="17.100000000000001" customHeight="1" x14ac:dyDescent="0.2">
      <c r="A35" s="180" t="s">
        <v>48</v>
      </c>
      <c r="B35" s="133">
        <v>465701</v>
      </c>
      <c r="C35" s="127">
        <v>492612</v>
      </c>
      <c r="D35" s="127">
        <v>567345</v>
      </c>
      <c r="E35" s="127">
        <v>507629</v>
      </c>
      <c r="F35" s="127">
        <v>674629</v>
      </c>
      <c r="G35" s="127">
        <v>706571</v>
      </c>
      <c r="H35" s="127">
        <v>666070</v>
      </c>
      <c r="I35" s="134">
        <v>545734</v>
      </c>
      <c r="J35" s="127">
        <v>738559</v>
      </c>
      <c r="K35" s="127">
        <v>990170</v>
      </c>
      <c r="L35" s="193">
        <v>662903.69099999988</v>
      </c>
      <c r="M35" s="246">
        <v>453147.19499999995</v>
      </c>
      <c r="N35" s="300">
        <v>29149.11</v>
      </c>
      <c r="O35" s="300">
        <v>31351.919000000002</v>
      </c>
      <c r="P35" s="242">
        <f t="shared" si="8"/>
        <v>-31.642076948399428</v>
      </c>
    </row>
    <row r="36" spans="1:16" ht="17.100000000000001" customHeight="1" x14ac:dyDescent="0.2">
      <c r="A36" s="132" t="s">
        <v>49</v>
      </c>
      <c r="B36" s="133">
        <v>465700.78599999996</v>
      </c>
      <c r="C36" s="127">
        <v>492612</v>
      </c>
      <c r="D36" s="127">
        <v>567345</v>
      </c>
      <c r="E36" s="127">
        <v>507629</v>
      </c>
      <c r="F36" s="127">
        <v>674629</v>
      </c>
      <c r="G36" s="127">
        <v>706571</v>
      </c>
      <c r="H36" s="127">
        <v>666070</v>
      </c>
      <c r="I36" s="134">
        <v>545734</v>
      </c>
      <c r="J36" s="127">
        <v>738559</v>
      </c>
      <c r="K36" s="127">
        <v>990170</v>
      </c>
      <c r="L36" s="193">
        <v>662903.69099999988</v>
      </c>
      <c r="M36" s="246">
        <v>453147.19499999995</v>
      </c>
      <c r="N36" s="246">
        <v>29149.11</v>
      </c>
      <c r="O36" s="246">
        <v>31351.919000000002</v>
      </c>
      <c r="P36" s="242">
        <f t="shared" si="8"/>
        <v>-31.642076948399428</v>
      </c>
    </row>
    <row r="37" spans="1:16" ht="17.100000000000001" customHeight="1" x14ac:dyDescent="0.25">
      <c r="A37" s="188" t="s">
        <v>50</v>
      </c>
      <c r="B37" s="135">
        <f t="shared" ref="B37:K37" si="9">B27/B13*100</f>
        <v>3.2012559271246834</v>
      </c>
      <c r="C37" s="135">
        <f t="shared" si="9"/>
        <v>4.3198340254373786</v>
      </c>
      <c r="D37" s="135">
        <f t="shared" si="9"/>
        <v>3.6789965614907363</v>
      </c>
      <c r="E37" s="135">
        <f t="shared" si="9"/>
        <v>3.0583328641749414</v>
      </c>
      <c r="F37" s="135">
        <f t="shared" si="9"/>
        <v>2.7911785366945363</v>
      </c>
      <c r="G37" s="135">
        <f t="shared" si="9"/>
        <v>2.2537752278041978</v>
      </c>
      <c r="H37" s="135">
        <f t="shared" si="9"/>
        <v>3.0266435753225389</v>
      </c>
      <c r="I37" s="135">
        <f t="shared" si="9"/>
        <v>3.6764768394669036</v>
      </c>
      <c r="J37" s="135">
        <f t="shared" si="9"/>
        <v>3.5189196228713215</v>
      </c>
      <c r="K37" s="135">
        <f t="shared" si="9"/>
        <v>3.0644036928031908</v>
      </c>
      <c r="L37" s="135">
        <f t="shared" ref="L37:O37" si="10">L27/L13*100</f>
        <v>3.6266286530008101</v>
      </c>
      <c r="M37" s="215">
        <f t="shared" si="10"/>
        <v>3.1862777901338819</v>
      </c>
      <c r="N37" s="215">
        <f t="shared" si="10"/>
        <v>1.4080594750713025</v>
      </c>
      <c r="O37" s="299">
        <f t="shared" si="10"/>
        <v>1.7144464465841163</v>
      </c>
      <c r="P37" s="242">
        <f t="shared" si="8"/>
        <v>-12.142154739293893</v>
      </c>
    </row>
    <row r="38" spans="1:16" ht="17.100000000000001" customHeight="1" x14ac:dyDescent="0.2">
      <c r="A38" s="284" t="s">
        <v>51</v>
      </c>
      <c r="B38" s="284"/>
      <c r="C38" s="284"/>
      <c r="D38" s="284"/>
      <c r="E38" s="189"/>
      <c r="F38" s="189"/>
      <c r="G38" s="189"/>
      <c r="H38" s="189"/>
      <c r="I38" s="189"/>
      <c r="J38" s="189"/>
      <c r="K38" s="189"/>
    </row>
  </sheetData>
  <mergeCells count="2">
    <mergeCell ref="A1:P1"/>
    <mergeCell ref="A38:D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P8 P3:P5 L9:M11 P6:P7 P13:P37 N9:N11 O9:O1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B11" sqref="B11"/>
    </sheetView>
  </sheetViews>
  <sheetFormatPr defaultRowHeight="14.25" x14ac:dyDescent="0.25"/>
  <cols>
    <col min="1" max="1" width="4.5" style="256" customWidth="1"/>
    <col min="2" max="2" width="61.25" style="216" customWidth="1"/>
    <col min="3" max="3" width="12.25" style="216" customWidth="1"/>
    <col min="4" max="4" width="11.125" style="216" customWidth="1"/>
    <col min="5" max="5" width="10.75" style="216" customWidth="1"/>
    <col min="6" max="6" width="11.125" style="257" customWidth="1"/>
    <col min="7" max="7" width="11.5" style="257" customWidth="1"/>
    <col min="8" max="8" width="11.75" style="216" customWidth="1"/>
    <col min="9" max="9" width="9.375" style="216" customWidth="1"/>
    <col min="10" max="10" width="9.625" style="216" customWidth="1"/>
    <col min="11" max="16384" width="9" style="216"/>
  </cols>
  <sheetData>
    <row r="1" spans="1:8" ht="23.25" customHeight="1" x14ac:dyDescent="0.25">
      <c r="A1" s="286" t="s">
        <v>178</v>
      </c>
      <c r="B1" s="287"/>
      <c r="C1" s="287"/>
      <c r="D1" s="287"/>
      <c r="E1" s="287"/>
      <c r="F1" s="287"/>
      <c r="G1" s="287"/>
      <c r="H1" s="308"/>
    </row>
    <row r="2" spans="1:8" ht="27.75" customHeight="1" x14ac:dyDescent="0.25">
      <c r="A2" s="288" t="s">
        <v>13</v>
      </c>
      <c r="B2" s="288"/>
      <c r="C2" s="288"/>
      <c r="D2" s="288"/>
      <c r="E2" s="288"/>
      <c r="F2" s="288"/>
      <c r="G2" s="288"/>
      <c r="H2" s="288"/>
    </row>
    <row r="3" spans="1:8" ht="27.75" customHeight="1" x14ac:dyDescent="0.25">
      <c r="A3" s="289" t="s">
        <v>14</v>
      </c>
      <c r="B3" s="289"/>
      <c r="C3" s="290" t="s">
        <v>176</v>
      </c>
      <c r="D3" s="290"/>
      <c r="E3" s="290"/>
      <c r="F3" s="290" t="s">
        <v>177</v>
      </c>
      <c r="G3" s="290"/>
      <c r="H3" s="290"/>
    </row>
    <row r="4" spans="1:8" ht="31.5" customHeight="1" x14ac:dyDescent="0.25">
      <c r="A4" s="289"/>
      <c r="B4" s="289"/>
      <c r="C4" s="253" t="s">
        <v>1</v>
      </c>
      <c r="D4" s="253" t="s">
        <v>0</v>
      </c>
      <c r="E4" s="217" t="s">
        <v>3</v>
      </c>
      <c r="F4" s="253" t="s">
        <v>1</v>
      </c>
      <c r="G4" s="253" t="s">
        <v>0</v>
      </c>
      <c r="H4" s="253" t="s">
        <v>3</v>
      </c>
    </row>
    <row r="5" spans="1:8" ht="24.95" customHeight="1" x14ac:dyDescent="0.25">
      <c r="A5" s="285" t="s">
        <v>15</v>
      </c>
      <c r="B5" s="285"/>
      <c r="C5" s="218">
        <v>19286467</v>
      </c>
      <c r="D5" s="218">
        <v>12400056</v>
      </c>
      <c r="E5" s="219">
        <f>D5-C5</f>
        <v>-6886411</v>
      </c>
      <c r="F5" s="272">
        <v>16636091</v>
      </c>
      <c r="G5" s="273">
        <v>12330780</v>
      </c>
      <c r="H5" s="235">
        <f t="shared" ref="H5:H16" si="0">SUM(G5-F5)</f>
        <v>-4305311</v>
      </c>
    </row>
    <row r="6" spans="1:8" ht="24.95" customHeight="1" x14ac:dyDescent="0.25">
      <c r="A6" s="269">
        <v>71</v>
      </c>
      <c r="B6" s="297" t="s">
        <v>179</v>
      </c>
      <c r="C6" s="270">
        <v>453524</v>
      </c>
      <c r="D6" s="270">
        <v>537221</v>
      </c>
      <c r="E6" s="231">
        <f>D6-C6</f>
        <v>83697</v>
      </c>
      <c r="F6" s="274">
        <v>287937</v>
      </c>
      <c r="G6" s="275">
        <v>1707335</v>
      </c>
      <c r="H6" s="271">
        <f t="shared" si="0"/>
        <v>1419398</v>
      </c>
    </row>
    <row r="7" spans="1:8" ht="22.5" customHeight="1" x14ac:dyDescent="0.25">
      <c r="A7" s="220">
        <v>61</v>
      </c>
      <c r="B7" s="221" t="s">
        <v>12</v>
      </c>
      <c r="C7" s="254">
        <v>82318</v>
      </c>
      <c r="D7" s="255">
        <v>829324</v>
      </c>
      <c r="E7" s="222">
        <f>D7-C7</f>
        <v>747006</v>
      </c>
      <c r="F7" s="248">
        <v>68958</v>
      </c>
      <c r="G7" s="276">
        <v>727416</v>
      </c>
      <c r="H7" s="232">
        <f>SUM(G7-F7)</f>
        <v>658458</v>
      </c>
    </row>
    <row r="8" spans="1:8" ht="22.5" customHeight="1" x14ac:dyDescent="0.25">
      <c r="A8" s="224">
        <v>87</v>
      </c>
      <c r="B8" s="225" t="s">
        <v>9</v>
      </c>
      <c r="C8" s="226">
        <v>765097</v>
      </c>
      <c r="D8" s="226">
        <v>1212540</v>
      </c>
      <c r="E8" s="226">
        <f t="shared" ref="E8" si="1">D8-C8</f>
        <v>447443</v>
      </c>
      <c r="F8" s="249">
        <v>812736</v>
      </c>
      <c r="G8" s="277">
        <v>1436824</v>
      </c>
      <c r="H8" s="226">
        <f t="shared" ref="H8" si="2">SUM(G8-F8)</f>
        <v>624088</v>
      </c>
    </row>
    <row r="9" spans="1:8" ht="22.5" customHeight="1" x14ac:dyDescent="0.25">
      <c r="A9" s="220">
        <v>8</v>
      </c>
      <c r="B9" s="221" t="s">
        <v>175</v>
      </c>
      <c r="C9" s="254">
        <v>38394</v>
      </c>
      <c r="D9" s="255">
        <v>332171</v>
      </c>
      <c r="E9" s="222">
        <f>D9-C9</f>
        <v>293777</v>
      </c>
      <c r="F9" s="248">
        <v>44122</v>
      </c>
      <c r="G9" s="276">
        <v>388760</v>
      </c>
      <c r="H9" s="223">
        <f>SUM(G9-F9)</f>
        <v>344638</v>
      </c>
    </row>
    <row r="10" spans="1:8" ht="22.5" customHeight="1" x14ac:dyDescent="0.25">
      <c r="A10" s="220">
        <v>62</v>
      </c>
      <c r="B10" s="221" t="s">
        <v>11</v>
      </c>
      <c r="C10" s="254">
        <v>170561</v>
      </c>
      <c r="D10" s="255">
        <v>524708</v>
      </c>
      <c r="E10" s="222">
        <f>D10-C10</f>
        <v>354147</v>
      </c>
      <c r="F10" s="248">
        <v>152531</v>
      </c>
      <c r="G10" s="276">
        <v>494331</v>
      </c>
      <c r="H10" s="223">
        <f>SUM(G10-F10)</f>
        <v>341800</v>
      </c>
    </row>
    <row r="11" spans="1:8" ht="22.5" customHeight="1" x14ac:dyDescent="0.25">
      <c r="A11" s="220">
        <v>73</v>
      </c>
      <c r="B11" s="221" t="s">
        <v>10</v>
      </c>
      <c r="C11" s="254">
        <v>209677</v>
      </c>
      <c r="D11" s="255">
        <v>538235</v>
      </c>
      <c r="E11" s="229">
        <f>D11-C11</f>
        <v>328558</v>
      </c>
      <c r="F11" s="248">
        <v>189228</v>
      </c>
      <c r="G11" s="276">
        <v>449200</v>
      </c>
      <c r="H11" s="223">
        <f>SUM(G11-F11)</f>
        <v>259972</v>
      </c>
    </row>
    <row r="12" spans="1:8" ht="26.25" customHeight="1" x14ac:dyDescent="0.25">
      <c r="A12" s="220">
        <v>39</v>
      </c>
      <c r="B12" s="221" t="s">
        <v>122</v>
      </c>
      <c r="C12" s="227">
        <v>1216847</v>
      </c>
      <c r="D12" s="228">
        <v>461557</v>
      </c>
      <c r="E12" s="229">
        <f>D12-C12</f>
        <v>-755290</v>
      </c>
      <c r="F12" s="278">
        <v>965920</v>
      </c>
      <c r="G12" s="279">
        <v>416609</v>
      </c>
      <c r="H12" s="230">
        <f t="shared" ref="H12" si="3">SUM(G12-F12)</f>
        <v>-549311</v>
      </c>
    </row>
    <row r="13" spans="1:8" ht="24.95" customHeight="1" x14ac:dyDescent="0.25">
      <c r="A13" s="220">
        <v>72</v>
      </c>
      <c r="B13" s="221" t="s">
        <v>7</v>
      </c>
      <c r="C13" s="227">
        <v>1650536</v>
      </c>
      <c r="D13" s="228">
        <v>805356</v>
      </c>
      <c r="E13" s="229">
        <f t="shared" ref="E13" si="4">D13-C13</f>
        <v>-845180</v>
      </c>
      <c r="F13" s="278">
        <v>1233284</v>
      </c>
      <c r="G13" s="279">
        <v>599036</v>
      </c>
      <c r="H13" s="230">
        <f>SUM(G13-F13)</f>
        <v>-634248</v>
      </c>
    </row>
    <row r="14" spans="1:8" ht="24.95" customHeight="1" x14ac:dyDescent="0.25">
      <c r="A14" s="220">
        <v>85</v>
      </c>
      <c r="B14" s="221" t="s">
        <v>8</v>
      </c>
      <c r="C14" s="231">
        <v>1459199</v>
      </c>
      <c r="D14" s="231">
        <v>747021</v>
      </c>
      <c r="E14" s="229">
        <f>D14-C14</f>
        <v>-712178</v>
      </c>
      <c r="F14" s="278">
        <v>1501005</v>
      </c>
      <c r="G14" s="279">
        <v>588777</v>
      </c>
      <c r="H14" s="230">
        <f>SUM(G14-F14)</f>
        <v>-912228</v>
      </c>
    </row>
    <row r="15" spans="1:8" ht="24.95" customHeight="1" x14ac:dyDescent="0.25">
      <c r="A15" s="220">
        <v>84</v>
      </c>
      <c r="B15" s="221" t="s">
        <v>16</v>
      </c>
      <c r="C15" s="227">
        <v>2201825</v>
      </c>
      <c r="D15" s="228">
        <v>1051983</v>
      </c>
      <c r="E15" s="229">
        <f t="shared" ref="E15:E16" si="5">D15-C15</f>
        <v>-1149842</v>
      </c>
      <c r="F15" s="278">
        <v>1909402</v>
      </c>
      <c r="G15" s="279">
        <v>935071</v>
      </c>
      <c r="H15" s="230">
        <f t="shared" si="0"/>
        <v>-974331</v>
      </c>
    </row>
    <row r="16" spans="1:8" ht="24.95" customHeight="1" x14ac:dyDescent="0.25">
      <c r="A16" s="220">
        <v>27</v>
      </c>
      <c r="B16" s="221" t="s">
        <v>6</v>
      </c>
      <c r="C16" s="227">
        <v>4885307</v>
      </c>
      <c r="D16" s="228">
        <v>469523</v>
      </c>
      <c r="E16" s="229">
        <f t="shared" si="5"/>
        <v>-4415784</v>
      </c>
      <c r="F16" s="278">
        <v>3689510</v>
      </c>
      <c r="G16" s="279">
        <v>355212</v>
      </c>
      <c r="H16" s="230">
        <f t="shared" si="0"/>
        <v>-3334298</v>
      </c>
    </row>
    <row r="24" spans="3:5" x14ac:dyDescent="0.25">
      <c r="C24" s="257"/>
    </row>
    <row r="28" spans="3:5" x14ac:dyDescent="0.25">
      <c r="E28" s="216" t="s">
        <v>121</v>
      </c>
    </row>
  </sheetData>
  <mergeCells count="6">
    <mergeCell ref="A5:B5"/>
    <mergeCell ref="A1:H1"/>
    <mergeCell ref="A2:H2"/>
    <mergeCell ref="A3:B4"/>
    <mergeCell ref="C3:E3"/>
    <mergeCell ref="F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H18" sqref="H18"/>
    </sheetView>
  </sheetViews>
  <sheetFormatPr defaultRowHeight="11.25" x14ac:dyDescent="0.25"/>
  <cols>
    <col min="1" max="1" width="4.375" style="4" customWidth="1"/>
    <col min="2" max="2" width="87.125" style="4" customWidth="1"/>
    <col min="3" max="3" width="12" style="4" customWidth="1"/>
    <col min="4" max="4" width="10.375" style="4" customWidth="1"/>
    <col min="5" max="5" width="10" style="4" customWidth="1"/>
    <col min="6" max="7" width="9" style="4"/>
    <col min="8" max="8" width="9" style="5"/>
    <col min="9" max="16384" width="9" style="4"/>
  </cols>
  <sheetData>
    <row r="1" spans="1:5" ht="18.75" customHeight="1" x14ac:dyDescent="0.25">
      <c r="A1" s="291" t="s">
        <v>69</v>
      </c>
      <c r="B1" s="291"/>
      <c r="C1" s="251" t="s">
        <v>124</v>
      </c>
      <c r="D1" s="251" t="s">
        <v>123</v>
      </c>
      <c r="E1" s="251" t="s">
        <v>125</v>
      </c>
    </row>
    <row r="2" spans="1:5" ht="12" x14ac:dyDescent="0.2">
      <c r="A2" s="258">
        <v>27</v>
      </c>
      <c r="B2" s="259" t="s">
        <v>137</v>
      </c>
      <c r="C2" s="262">
        <v>3689509.9109999998</v>
      </c>
      <c r="D2" s="260">
        <v>355211.74900000001</v>
      </c>
      <c r="E2" s="250">
        <f t="shared" ref="E2:E33" si="0">D2-C2</f>
        <v>-3334298.162</v>
      </c>
    </row>
    <row r="3" spans="1:5" ht="12" x14ac:dyDescent="0.2">
      <c r="A3" s="258">
        <v>84</v>
      </c>
      <c r="B3" s="259" t="s">
        <v>171</v>
      </c>
      <c r="C3" s="262">
        <v>1909401.67</v>
      </c>
      <c r="D3" s="260">
        <v>935070.96299999999</v>
      </c>
      <c r="E3" s="125">
        <f t="shared" si="0"/>
        <v>-974330.70699999994</v>
      </c>
    </row>
    <row r="4" spans="1:5" ht="12" x14ac:dyDescent="0.2">
      <c r="A4" s="264">
        <v>85</v>
      </c>
      <c r="B4" s="261" t="s">
        <v>172</v>
      </c>
      <c r="C4" s="262">
        <v>1501004.672</v>
      </c>
      <c r="D4" s="263">
        <v>588777.41599999997</v>
      </c>
      <c r="E4" s="125">
        <f t="shared" si="0"/>
        <v>-912227.25600000005</v>
      </c>
    </row>
    <row r="5" spans="1:5" ht="12" x14ac:dyDescent="0.2">
      <c r="A5" s="258">
        <v>72</v>
      </c>
      <c r="B5" s="259" t="s">
        <v>7</v>
      </c>
      <c r="C5" s="262">
        <v>1233284.345</v>
      </c>
      <c r="D5" s="260">
        <v>599035.95200000005</v>
      </c>
      <c r="E5" s="125">
        <f t="shared" si="0"/>
        <v>-634248.39299999992</v>
      </c>
    </row>
    <row r="6" spans="1:5" ht="9.75" customHeight="1" x14ac:dyDescent="0.2">
      <c r="A6" s="258">
        <v>39</v>
      </c>
      <c r="B6" s="259" t="s">
        <v>103</v>
      </c>
      <c r="C6" s="262">
        <v>965919.80700000003</v>
      </c>
      <c r="D6" s="260">
        <v>416609.02600000001</v>
      </c>
      <c r="E6" s="250">
        <f t="shared" si="0"/>
        <v>-549310.78099999996</v>
      </c>
    </row>
    <row r="7" spans="1:5" ht="12" x14ac:dyDescent="0.2">
      <c r="A7" s="258">
        <v>29</v>
      </c>
      <c r="B7" s="259" t="s">
        <v>99</v>
      </c>
      <c r="C7" s="262">
        <v>392656.19500000001</v>
      </c>
      <c r="D7" s="260">
        <v>32757.464</v>
      </c>
      <c r="E7" s="250">
        <f t="shared" si="0"/>
        <v>-359898.73100000003</v>
      </c>
    </row>
    <row r="8" spans="1:5" ht="12" x14ac:dyDescent="0.2">
      <c r="A8" s="258">
        <v>90</v>
      </c>
      <c r="B8" s="259" t="s">
        <v>161</v>
      </c>
      <c r="C8" s="262">
        <v>364266.69699999999</v>
      </c>
      <c r="D8" s="260">
        <v>54248.610999999997</v>
      </c>
      <c r="E8" s="125">
        <f t="shared" si="0"/>
        <v>-310018.08600000001</v>
      </c>
    </row>
    <row r="9" spans="1:5" ht="11.25" customHeight="1" x14ac:dyDescent="0.2">
      <c r="A9" s="258">
        <v>30</v>
      </c>
      <c r="B9" s="259" t="s">
        <v>70</v>
      </c>
      <c r="C9" s="262">
        <v>329266.74599999998</v>
      </c>
      <c r="D9" s="260">
        <v>60889.587</v>
      </c>
      <c r="E9" s="250">
        <f t="shared" si="0"/>
        <v>-268377.15899999999</v>
      </c>
    </row>
    <row r="10" spans="1:5" ht="12" x14ac:dyDescent="0.2">
      <c r="A10" s="258">
        <v>10</v>
      </c>
      <c r="B10" s="259" t="s">
        <v>72</v>
      </c>
      <c r="C10" s="262">
        <v>241798.71799999999</v>
      </c>
      <c r="D10" s="260">
        <v>22822.704000000002</v>
      </c>
      <c r="E10" s="250">
        <f t="shared" si="0"/>
        <v>-218976.014</v>
      </c>
    </row>
    <row r="11" spans="1:5" ht="12" x14ac:dyDescent="0.2">
      <c r="A11" s="258">
        <v>74</v>
      </c>
      <c r="B11" s="259" t="s">
        <v>71</v>
      </c>
      <c r="C11" s="262">
        <v>261641.04500000001</v>
      </c>
      <c r="D11" s="260">
        <v>93693.38</v>
      </c>
      <c r="E11" s="125">
        <f t="shared" si="0"/>
        <v>-167947.66500000001</v>
      </c>
    </row>
    <row r="12" spans="1:5" ht="12" x14ac:dyDescent="0.2">
      <c r="A12" s="258">
        <v>12</v>
      </c>
      <c r="B12" s="259" t="s">
        <v>130</v>
      </c>
      <c r="C12" s="262">
        <v>184618.658</v>
      </c>
      <c r="D12" s="260">
        <v>30887.602999999999</v>
      </c>
      <c r="E12" s="250">
        <f t="shared" si="0"/>
        <v>-153731.05499999999</v>
      </c>
    </row>
    <row r="13" spans="1:5" ht="12" x14ac:dyDescent="0.2">
      <c r="A13" s="258">
        <v>48</v>
      </c>
      <c r="B13" s="259" t="s">
        <v>147</v>
      </c>
      <c r="C13" s="262">
        <v>225882.20300000001</v>
      </c>
      <c r="D13" s="260">
        <v>85611.938999999998</v>
      </c>
      <c r="E13" s="250">
        <f t="shared" si="0"/>
        <v>-140270.26400000002</v>
      </c>
    </row>
    <row r="14" spans="1:5" ht="12" x14ac:dyDescent="0.2">
      <c r="A14" s="258">
        <v>38</v>
      </c>
      <c r="B14" s="259" t="s">
        <v>102</v>
      </c>
      <c r="C14" s="262">
        <v>161533.22099999999</v>
      </c>
      <c r="D14" s="260">
        <v>38834.714999999997</v>
      </c>
      <c r="E14" s="250">
        <f t="shared" si="0"/>
        <v>-122698.50599999999</v>
      </c>
    </row>
    <row r="15" spans="1:5" ht="12" x14ac:dyDescent="0.2">
      <c r="A15" s="258">
        <v>76</v>
      </c>
      <c r="B15" s="259" t="s">
        <v>156</v>
      </c>
      <c r="C15" s="262">
        <v>284499.93</v>
      </c>
      <c r="D15" s="260">
        <v>189473.41200000001</v>
      </c>
      <c r="E15" s="125">
        <f t="shared" si="0"/>
        <v>-95026.517999999982</v>
      </c>
    </row>
    <row r="16" spans="1:5" ht="12" x14ac:dyDescent="0.2">
      <c r="A16" s="258">
        <v>23</v>
      </c>
      <c r="B16" s="259" t="s">
        <v>135</v>
      </c>
      <c r="C16" s="262">
        <v>106257.092</v>
      </c>
      <c r="D16" s="260">
        <v>12478.423000000001</v>
      </c>
      <c r="E16" s="250">
        <f t="shared" si="0"/>
        <v>-93778.669000000009</v>
      </c>
    </row>
    <row r="17" spans="1:5" ht="12" x14ac:dyDescent="0.2">
      <c r="A17" s="258">
        <v>32</v>
      </c>
      <c r="B17" s="259" t="s">
        <v>138</v>
      </c>
      <c r="C17" s="262">
        <v>135576.361</v>
      </c>
      <c r="D17" s="260">
        <v>51744.038999999997</v>
      </c>
      <c r="E17" s="250">
        <f t="shared" si="0"/>
        <v>-83832.322000000015</v>
      </c>
    </row>
    <row r="18" spans="1:5" ht="12" x14ac:dyDescent="0.2">
      <c r="A18" s="258">
        <v>31</v>
      </c>
      <c r="B18" s="259" t="s">
        <v>73</v>
      </c>
      <c r="C18" s="262">
        <v>97898.546000000002</v>
      </c>
      <c r="D18" s="260">
        <v>16975.519</v>
      </c>
      <c r="E18" s="250">
        <f t="shared" si="0"/>
        <v>-80923.027000000002</v>
      </c>
    </row>
    <row r="19" spans="1:5" ht="12" x14ac:dyDescent="0.2">
      <c r="A19" s="258">
        <v>15</v>
      </c>
      <c r="B19" s="259" t="s">
        <v>133</v>
      </c>
      <c r="C19" s="262">
        <v>195498.78899999999</v>
      </c>
      <c r="D19" s="260">
        <v>120472.427</v>
      </c>
      <c r="E19" s="250">
        <f t="shared" si="0"/>
        <v>-75026.361999999994</v>
      </c>
    </row>
    <row r="20" spans="1:5" ht="12" x14ac:dyDescent="0.2">
      <c r="A20" s="258">
        <v>89</v>
      </c>
      <c r="B20" s="259" t="s">
        <v>115</v>
      </c>
      <c r="C20" s="262">
        <v>107041.808</v>
      </c>
      <c r="D20" s="260">
        <v>40719.334000000003</v>
      </c>
      <c r="E20" s="125">
        <f t="shared" si="0"/>
        <v>-66322.474000000002</v>
      </c>
    </row>
    <row r="21" spans="1:5" ht="12" x14ac:dyDescent="0.2">
      <c r="A21" s="258">
        <v>28</v>
      </c>
      <c r="B21" s="259" t="s">
        <v>165</v>
      </c>
      <c r="C21" s="262">
        <v>134674.79300000001</v>
      </c>
      <c r="D21" s="260">
        <v>76284.039999999994</v>
      </c>
      <c r="E21" s="250">
        <f t="shared" si="0"/>
        <v>-58390.753000000012</v>
      </c>
    </row>
    <row r="22" spans="1:5" ht="12" x14ac:dyDescent="0.2">
      <c r="A22" s="258">
        <v>55</v>
      </c>
      <c r="B22" s="259" t="s">
        <v>74</v>
      </c>
      <c r="C22" s="262">
        <v>156342.49600000001</v>
      </c>
      <c r="D22" s="260">
        <v>100675.882</v>
      </c>
      <c r="E22" s="250">
        <f t="shared" si="0"/>
        <v>-55666.614000000016</v>
      </c>
    </row>
    <row r="23" spans="1:5" ht="12" x14ac:dyDescent="0.2">
      <c r="A23" s="258">
        <v>47</v>
      </c>
      <c r="B23" s="259" t="s">
        <v>146</v>
      </c>
      <c r="C23" s="262">
        <v>56939.921999999999</v>
      </c>
      <c r="D23" s="260">
        <v>1346.4090000000001</v>
      </c>
      <c r="E23" s="250">
        <f t="shared" si="0"/>
        <v>-55593.512999999999</v>
      </c>
    </row>
    <row r="24" spans="1:5" ht="12" x14ac:dyDescent="0.2">
      <c r="A24" s="258">
        <v>54</v>
      </c>
      <c r="B24" s="259" t="s">
        <v>105</v>
      </c>
      <c r="C24" s="262">
        <v>190653.78700000001</v>
      </c>
      <c r="D24" s="260">
        <v>135166.14300000001</v>
      </c>
      <c r="E24" s="250">
        <f t="shared" si="0"/>
        <v>-55487.644</v>
      </c>
    </row>
    <row r="25" spans="1:5" ht="12" x14ac:dyDescent="0.2">
      <c r="A25" s="258">
        <v>44</v>
      </c>
      <c r="B25" s="259" t="s">
        <v>144</v>
      </c>
      <c r="C25" s="262">
        <v>110249.219</v>
      </c>
      <c r="D25" s="260">
        <v>58277.262999999999</v>
      </c>
      <c r="E25" s="250">
        <f t="shared" si="0"/>
        <v>-51971.955999999998</v>
      </c>
    </row>
    <row r="26" spans="1:5" ht="12" x14ac:dyDescent="0.2">
      <c r="A26" s="258">
        <v>52</v>
      </c>
      <c r="B26" s="259" t="s">
        <v>169</v>
      </c>
      <c r="C26" s="262">
        <v>187954.23300000001</v>
      </c>
      <c r="D26" s="260">
        <v>138116.64199999999</v>
      </c>
      <c r="E26" s="250">
        <f t="shared" si="0"/>
        <v>-49837.591000000015</v>
      </c>
    </row>
    <row r="27" spans="1:5" ht="12" x14ac:dyDescent="0.2">
      <c r="A27" s="258">
        <v>79</v>
      </c>
      <c r="B27" s="259" t="s">
        <v>77</v>
      </c>
      <c r="C27" s="262">
        <v>49276.788</v>
      </c>
      <c r="D27" s="260">
        <v>1582.098</v>
      </c>
      <c r="E27" s="125">
        <f t="shared" si="0"/>
        <v>-47694.69</v>
      </c>
    </row>
    <row r="28" spans="1:5" ht="12" x14ac:dyDescent="0.2">
      <c r="A28" s="258">
        <v>86</v>
      </c>
      <c r="B28" s="259" t="s">
        <v>159</v>
      </c>
      <c r="C28" s="262">
        <v>56060.017</v>
      </c>
      <c r="D28" s="260">
        <v>9405.4660000000003</v>
      </c>
      <c r="E28" s="125">
        <f t="shared" si="0"/>
        <v>-46654.550999999999</v>
      </c>
    </row>
    <row r="29" spans="1:5" ht="12" x14ac:dyDescent="0.2">
      <c r="A29" s="258">
        <v>82</v>
      </c>
      <c r="B29" s="259" t="s">
        <v>158</v>
      </c>
      <c r="C29" s="262">
        <v>62768.4</v>
      </c>
      <c r="D29" s="260">
        <v>17474.037</v>
      </c>
      <c r="E29" s="125">
        <f t="shared" si="0"/>
        <v>-45294.362999999998</v>
      </c>
    </row>
    <row r="30" spans="1:5" ht="12" x14ac:dyDescent="0.2">
      <c r="A30" s="258">
        <v>33</v>
      </c>
      <c r="B30" s="259" t="s">
        <v>139</v>
      </c>
      <c r="C30" s="262">
        <v>89180.827000000005</v>
      </c>
      <c r="D30" s="260">
        <v>49979.934000000001</v>
      </c>
      <c r="E30" s="250">
        <f t="shared" si="0"/>
        <v>-39200.893000000004</v>
      </c>
    </row>
    <row r="31" spans="1:5" ht="12" x14ac:dyDescent="0.2">
      <c r="A31" s="258">
        <v>95</v>
      </c>
      <c r="B31" s="259" t="s">
        <v>164</v>
      </c>
      <c r="C31" s="262">
        <v>33202.510999999999</v>
      </c>
      <c r="D31" s="260">
        <v>6852.9380000000001</v>
      </c>
      <c r="E31" s="125">
        <f t="shared" si="0"/>
        <v>-26349.572999999997</v>
      </c>
    </row>
    <row r="32" spans="1:5" ht="12" x14ac:dyDescent="0.2">
      <c r="A32" s="258">
        <v>40</v>
      </c>
      <c r="B32" s="259" t="s">
        <v>76</v>
      </c>
      <c r="C32" s="262">
        <v>202740.89199999999</v>
      </c>
      <c r="D32" s="260">
        <v>176711.897</v>
      </c>
      <c r="E32" s="250">
        <f t="shared" si="0"/>
        <v>-26028.994999999995</v>
      </c>
    </row>
    <row r="33" spans="1:5" ht="12" x14ac:dyDescent="0.2">
      <c r="A33" s="258">
        <v>35</v>
      </c>
      <c r="B33" s="259" t="s">
        <v>140</v>
      </c>
      <c r="C33" s="262">
        <v>38386.36</v>
      </c>
      <c r="D33" s="260">
        <v>13276.337</v>
      </c>
      <c r="E33" s="250">
        <f t="shared" si="0"/>
        <v>-25110.023000000001</v>
      </c>
    </row>
    <row r="34" spans="1:5" ht="12" x14ac:dyDescent="0.2">
      <c r="A34" s="258">
        <v>26</v>
      </c>
      <c r="B34" s="259" t="s">
        <v>98</v>
      </c>
      <c r="C34" s="262">
        <v>92454.96</v>
      </c>
      <c r="D34" s="260">
        <v>67639.987999999998</v>
      </c>
      <c r="E34" s="250">
        <f t="shared" ref="E34:E65" si="1">D34-C34</f>
        <v>-24814.972000000009</v>
      </c>
    </row>
    <row r="35" spans="1:5" ht="12" x14ac:dyDescent="0.2">
      <c r="A35" s="258">
        <v>91</v>
      </c>
      <c r="B35" s="259" t="s">
        <v>78</v>
      </c>
      <c r="C35" s="262">
        <v>21370.026999999998</v>
      </c>
      <c r="D35" s="260">
        <v>2199.8290000000002</v>
      </c>
      <c r="E35" s="125">
        <f t="shared" si="1"/>
        <v>-19170.197999999997</v>
      </c>
    </row>
    <row r="36" spans="1:5" ht="12" x14ac:dyDescent="0.2">
      <c r="A36" s="258">
        <v>78</v>
      </c>
      <c r="B36" s="259" t="s">
        <v>79</v>
      </c>
      <c r="C36" s="262">
        <v>18707.521000000001</v>
      </c>
      <c r="D36" s="260">
        <v>776.94299999999998</v>
      </c>
      <c r="E36" s="125">
        <f t="shared" si="1"/>
        <v>-17930.578000000001</v>
      </c>
    </row>
    <row r="37" spans="1:5" ht="12" x14ac:dyDescent="0.2">
      <c r="A37" s="258">
        <v>53</v>
      </c>
      <c r="B37" s="259" t="s">
        <v>149</v>
      </c>
      <c r="C37" s="262">
        <v>19206.205999999998</v>
      </c>
      <c r="D37" s="260">
        <v>2037.327</v>
      </c>
      <c r="E37" s="250">
        <f t="shared" si="1"/>
        <v>-17168.878999999997</v>
      </c>
    </row>
    <row r="38" spans="1:5" ht="12" x14ac:dyDescent="0.2">
      <c r="A38" s="258">
        <v>75</v>
      </c>
      <c r="B38" s="259" t="s">
        <v>80</v>
      </c>
      <c r="C38" s="262">
        <v>14552.851000000001</v>
      </c>
      <c r="D38" s="260">
        <v>810.64300000000003</v>
      </c>
      <c r="E38" s="125">
        <f t="shared" si="1"/>
        <v>-13742.208000000001</v>
      </c>
    </row>
    <row r="39" spans="1:5" ht="12" x14ac:dyDescent="0.2">
      <c r="A39" s="258">
        <v>42</v>
      </c>
      <c r="B39" s="259" t="s">
        <v>142</v>
      </c>
      <c r="C39" s="262">
        <v>43830.239999999998</v>
      </c>
      <c r="D39" s="260">
        <v>30877.237000000001</v>
      </c>
      <c r="E39" s="250">
        <f t="shared" si="1"/>
        <v>-12953.002999999997</v>
      </c>
    </row>
    <row r="40" spans="1:5" ht="12" x14ac:dyDescent="0.2">
      <c r="A40" s="258">
        <v>37</v>
      </c>
      <c r="B40" s="259" t="s">
        <v>101</v>
      </c>
      <c r="C40" s="262">
        <v>12970.579</v>
      </c>
      <c r="D40" s="260">
        <v>1244.395</v>
      </c>
      <c r="E40" s="250">
        <f t="shared" si="1"/>
        <v>-11726.183999999999</v>
      </c>
    </row>
    <row r="41" spans="1:5" ht="12" x14ac:dyDescent="0.2">
      <c r="A41" s="258">
        <v>51</v>
      </c>
      <c r="B41" s="259" t="s">
        <v>148</v>
      </c>
      <c r="C41" s="262">
        <v>22934.965</v>
      </c>
      <c r="D41" s="260">
        <v>11611.714</v>
      </c>
      <c r="E41" s="250">
        <f t="shared" si="1"/>
        <v>-11323.251</v>
      </c>
    </row>
    <row r="42" spans="1:5" ht="12" x14ac:dyDescent="0.2">
      <c r="A42" s="258">
        <v>83</v>
      </c>
      <c r="B42" s="259" t="s">
        <v>113</v>
      </c>
      <c r="C42" s="262">
        <v>66861.797999999995</v>
      </c>
      <c r="D42" s="260">
        <v>56208.555</v>
      </c>
      <c r="E42" s="125">
        <f t="shared" si="1"/>
        <v>-10653.242999999995</v>
      </c>
    </row>
    <row r="43" spans="1:5" ht="12" x14ac:dyDescent="0.2">
      <c r="A43" s="258">
        <v>81</v>
      </c>
      <c r="B43" s="259" t="s">
        <v>157</v>
      </c>
      <c r="C43" s="262">
        <v>8581.2929999999997</v>
      </c>
      <c r="D43" s="260">
        <v>479.77699999999999</v>
      </c>
      <c r="E43" s="125">
        <f t="shared" si="1"/>
        <v>-8101.5159999999996</v>
      </c>
    </row>
    <row r="44" spans="1:5" ht="12" x14ac:dyDescent="0.2">
      <c r="A44" s="258">
        <v>41</v>
      </c>
      <c r="B44" s="259" t="s">
        <v>104</v>
      </c>
      <c r="C44" s="262">
        <v>24012.932000000001</v>
      </c>
      <c r="D44" s="260">
        <v>16724.044000000002</v>
      </c>
      <c r="E44" s="250">
        <f t="shared" si="1"/>
        <v>-7288.887999999999</v>
      </c>
    </row>
    <row r="45" spans="1:5" ht="12" x14ac:dyDescent="0.2">
      <c r="A45" s="258">
        <v>1</v>
      </c>
      <c r="B45" s="259" t="s">
        <v>75</v>
      </c>
      <c r="C45" s="262">
        <v>8783.9079999999994</v>
      </c>
      <c r="D45" s="260">
        <v>1709.837</v>
      </c>
      <c r="E45" s="250">
        <f t="shared" si="1"/>
        <v>-7074.0709999999999</v>
      </c>
    </row>
    <row r="46" spans="1:5" ht="12" x14ac:dyDescent="0.2">
      <c r="A46" s="258">
        <v>66</v>
      </c>
      <c r="B46" s="259" t="s">
        <v>110</v>
      </c>
      <c r="C46" s="262">
        <v>6083.8270000000002</v>
      </c>
      <c r="D46" s="260">
        <v>225.441</v>
      </c>
      <c r="E46" s="125">
        <f t="shared" si="1"/>
        <v>-5858.3860000000004</v>
      </c>
    </row>
    <row r="47" spans="1:5" ht="12" x14ac:dyDescent="0.2">
      <c r="A47" s="258">
        <v>80</v>
      </c>
      <c r="B47" s="259" t="s">
        <v>112</v>
      </c>
      <c r="C47" s="262">
        <v>5600.1059999999998</v>
      </c>
      <c r="D47" s="260">
        <v>4.6859999999999999</v>
      </c>
      <c r="E47" s="125">
        <f t="shared" si="1"/>
        <v>-5595.42</v>
      </c>
    </row>
    <row r="48" spans="1:5" ht="12" x14ac:dyDescent="0.2">
      <c r="A48" s="258">
        <v>49</v>
      </c>
      <c r="B48" s="259" t="s">
        <v>168</v>
      </c>
      <c r="C48" s="262">
        <v>10171.772999999999</v>
      </c>
      <c r="D48" s="260">
        <v>4899.8969999999999</v>
      </c>
      <c r="E48" s="250">
        <f t="shared" si="1"/>
        <v>-5271.8759999999993</v>
      </c>
    </row>
    <row r="49" spans="1:5" ht="12" x14ac:dyDescent="0.2">
      <c r="A49" s="258">
        <v>65</v>
      </c>
      <c r="B49" s="259" t="s">
        <v>109</v>
      </c>
      <c r="C49" s="262">
        <v>5525.1180000000004</v>
      </c>
      <c r="D49" s="260">
        <v>1974.8209999999999</v>
      </c>
      <c r="E49" s="131">
        <f t="shared" si="1"/>
        <v>-3550.2970000000005</v>
      </c>
    </row>
    <row r="50" spans="1:5" ht="12" x14ac:dyDescent="0.2">
      <c r="A50" s="258">
        <v>67</v>
      </c>
      <c r="B50" s="259" t="s">
        <v>155</v>
      </c>
      <c r="C50" s="262">
        <v>3576.6640000000002</v>
      </c>
      <c r="D50" s="260">
        <v>98.468999999999994</v>
      </c>
      <c r="E50" s="125">
        <f t="shared" si="1"/>
        <v>-3478.1950000000002</v>
      </c>
    </row>
    <row r="51" spans="1:5" ht="12" x14ac:dyDescent="0.2">
      <c r="A51" s="258">
        <v>50</v>
      </c>
      <c r="B51" s="259" t="s">
        <v>82</v>
      </c>
      <c r="C51" s="262">
        <v>3014.9079999999999</v>
      </c>
      <c r="D51" s="260">
        <v>184.887</v>
      </c>
      <c r="E51" s="250">
        <f t="shared" si="1"/>
        <v>-2830.0209999999997</v>
      </c>
    </row>
    <row r="52" spans="1:5" ht="12" x14ac:dyDescent="0.2">
      <c r="A52" s="258">
        <v>92</v>
      </c>
      <c r="B52" s="259" t="s">
        <v>162</v>
      </c>
      <c r="C52" s="262">
        <v>2998.1819999999998</v>
      </c>
      <c r="D52" s="260">
        <v>562.38400000000001</v>
      </c>
      <c r="E52" s="125">
        <f t="shared" si="1"/>
        <v>-2435.7979999999998</v>
      </c>
    </row>
    <row r="53" spans="1:5" ht="12" x14ac:dyDescent="0.2">
      <c r="A53" s="258">
        <v>97</v>
      </c>
      <c r="B53" s="259" t="s">
        <v>117</v>
      </c>
      <c r="C53" s="262">
        <v>2362.3409999999999</v>
      </c>
      <c r="D53" s="260">
        <v>175.95500000000001</v>
      </c>
      <c r="E53" s="125">
        <f t="shared" si="1"/>
        <v>-2186.386</v>
      </c>
    </row>
    <row r="54" spans="1:5" ht="12" x14ac:dyDescent="0.2">
      <c r="A54" s="258">
        <v>13</v>
      </c>
      <c r="B54" s="259" t="s">
        <v>131</v>
      </c>
      <c r="C54" s="262">
        <v>2779.4450000000002</v>
      </c>
      <c r="D54" s="260">
        <v>852.69399999999996</v>
      </c>
      <c r="E54" s="250">
        <f t="shared" si="1"/>
        <v>-1926.7510000000002</v>
      </c>
    </row>
    <row r="55" spans="1:5" ht="12" x14ac:dyDescent="0.2">
      <c r="A55" s="258">
        <v>22</v>
      </c>
      <c r="B55" s="259" t="s">
        <v>97</v>
      </c>
      <c r="C55" s="262">
        <v>22153.144</v>
      </c>
      <c r="D55" s="260">
        <v>20434.013999999999</v>
      </c>
      <c r="E55" s="250">
        <f t="shared" si="1"/>
        <v>-1719.130000000001</v>
      </c>
    </row>
    <row r="56" spans="1:5" ht="12" x14ac:dyDescent="0.2">
      <c r="A56" s="258">
        <v>5</v>
      </c>
      <c r="B56" s="259" t="s">
        <v>92</v>
      </c>
      <c r="C56" s="262">
        <v>4256.1109999999999</v>
      </c>
      <c r="D56" s="260">
        <v>3629.1550000000002</v>
      </c>
      <c r="E56" s="250">
        <f t="shared" si="1"/>
        <v>-626.95599999999968</v>
      </c>
    </row>
    <row r="57" spans="1:5" ht="12" x14ac:dyDescent="0.2">
      <c r="A57" s="258">
        <v>45</v>
      </c>
      <c r="B57" s="259" t="s">
        <v>83</v>
      </c>
      <c r="C57" s="262">
        <v>538.89599999999996</v>
      </c>
      <c r="D57" s="260">
        <v>42.976999999999997</v>
      </c>
      <c r="E57" s="250">
        <f t="shared" si="1"/>
        <v>-495.91899999999998</v>
      </c>
    </row>
    <row r="58" spans="1:5" ht="12" x14ac:dyDescent="0.2">
      <c r="A58" s="258">
        <v>46</v>
      </c>
      <c r="B58" s="259" t="s">
        <v>145</v>
      </c>
      <c r="C58" s="262">
        <v>958.50900000000001</v>
      </c>
      <c r="D58" s="260">
        <v>488.827</v>
      </c>
      <c r="E58" s="250">
        <f t="shared" si="1"/>
        <v>-469.68200000000002</v>
      </c>
    </row>
    <row r="59" spans="1:5" ht="12" x14ac:dyDescent="0.2">
      <c r="A59" s="258">
        <v>36</v>
      </c>
      <c r="B59" s="259" t="s">
        <v>141</v>
      </c>
      <c r="C59" s="262">
        <v>1794.0329999999999</v>
      </c>
      <c r="D59" s="260">
        <v>1899.865</v>
      </c>
      <c r="E59" s="250">
        <f t="shared" si="1"/>
        <v>105.83200000000011</v>
      </c>
    </row>
    <row r="60" spans="1:5" ht="12" x14ac:dyDescent="0.2">
      <c r="A60" s="258">
        <v>9</v>
      </c>
      <c r="B60" s="259" t="s">
        <v>93</v>
      </c>
      <c r="C60" s="262">
        <v>15704.722</v>
      </c>
      <c r="D60" s="260">
        <v>16317.049000000001</v>
      </c>
      <c r="E60" s="250">
        <f t="shared" si="1"/>
        <v>612.32700000000114</v>
      </c>
    </row>
    <row r="61" spans="1:5" ht="12" x14ac:dyDescent="0.2">
      <c r="A61" s="258">
        <v>14</v>
      </c>
      <c r="B61" s="259" t="s">
        <v>132</v>
      </c>
      <c r="C61" s="262">
        <v>675.42499999999995</v>
      </c>
      <c r="D61" s="260">
        <v>1421.66</v>
      </c>
      <c r="E61" s="250">
        <f t="shared" si="1"/>
        <v>746.23500000000013</v>
      </c>
    </row>
    <row r="62" spans="1:5" ht="12" x14ac:dyDescent="0.2">
      <c r="A62" s="258">
        <v>6</v>
      </c>
      <c r="B62" s="259" t="s">
        <v>128</v>
      </c>
      <c r="C62" s="262">
        <v>5284.0060000000003</v>
      </c>
      <c r="D62" s="260">
        <v>6302.1989999999996</v>
      </c>
      <c r="E62" s="250">
        <f t="shared" si="1"/>
        <v>1018.1929999999993</v>
      </c>
    </row>
    <row r="63" spans="1:5" ht="12" x14ac:dyDescent="0.2">
      <c r="A63" s="258">
        <v>59</v>
      </c>
      <c r="B63" s="259" t="s">
        <v>152</v>
      </c>
      <c r="C63" s="262">
        <v>22741.914000000001</v>
      </c>
      <c r="D63" s="260">
        <v>25594.736000000001</v>
      </c>
      <c r="E63" s="125">
        <f t="shared" si="1"/>
        <v>2852.8220000000001</v>
      </c>
    </row>
    <row r="64" spans="1:5" ht="12" x14ac:dyDescent="0.2">
      <c r="A64" s="258">
        <v>43</v>
      </c>
      <c r="B64" s="259" t="s">
        <v>143</v>
      </c>
      <c r="C64" s="262">
        <v>1531.7629999999999</v>
      </c>
      <c r="D64" s="260">
        <v>4449.3180000000002</v>
      </c>
      <c r="E64" s="250">
        <f t="shared" si="1"/>
        <v>2917.5550000000003</v>
      </c>
    </row>
    <row r="65" spans="1:5" ht="12" x14ac:dyDescent="0.2">
      <c r="A65" s="258">
        <v>16</v>
      </c>
      <c r="B65" s="259" t="s">
        <v>94</v>
      </c>
      <c r="C65" s="262">
        <v>2322.2269999999999</v>
      </c>
      <c r="D65" s="260">
        <v>8819.1260000000002</v>
      </c>
      <c r="E65" s="250">
        <f t="shared" si="1"/>
        <v>6496.8990000000003</v>
      </c>
    </row>
    <row r="66" spans="1:5" ht="12" x14ac:dyDescent="0.2">
      <c r="A66" s="258">
        <v>34</v>
      </c>
      <c r="B66" s="259" t="s">
        <v>100</v>
      </c>
      <c r="C66" s="262">
        <v>62654.050999999999</v>
      </c>
      <c r="D66" s="260">
        <v>69506.856</v>
      </c>
      <c r="E66" s="250">
        <f t="shared" ref="E66:E97" si="2">D66-C66</f>
        <v>6852.8050000000003</v>
      </c>
    </row>
    <row r="67" spans="1:5" ht="12" x14ac:dyDescent="0.2">
      <c r="A67" s="258">
        <v>93</v>
      </c>
      <c r="B67" s="259" t="s">
        <v>163</v>
      </c>
      <c r="C67" s="262">
        <v>12535.596</v>
      </c>
      <c r="D67" s="260">
        <v>20014.47</v>
      </c>
      <c r="E67" s="125">
        <f t="shared" si="2"/>
        <v>7478.8740000000016</v>
      </c>
    </row>
    <row r="68" spans="1:5" ht="12" x14ac:dyDescent="0.2">
      <c r="A68" s="258">
        <v>18</v>
      </c>
      <c r="B68" s="259" t="s">
        <v>84</v>
      </c>
      <c r="C68" s="262">
        <v>43301.228000000003</v>
      </c>
      <c r="D68" s="260">
        <v>51135.461000000003</v>
      </c>
      <c r="E68" s="250">
        <f t="shared" si="2"/>
        <v>7834.2330000000002</v>
      </c>
    </row>
    <row r="69" spans="1:5" ht="12" x14ac:dyDescent="0.2">
      <c r="A69" s="258">
        <v>21</v>
      </c>
      <c r="B69" s="259" t="s">
        <v>96</v>
      </c>
      <c r="C69" s="262">
        <v>46879.807999999997</v>
      </c>
      <c r="D69" s="260">
        <v>54761.584999999999</v>
      </c>
      <c r="E69" s="250">
        <f t="shared" si="2"/>
        <v>7881.7770000000019</v>
      </c>
    </row>
    <row r="70" spans="1:5" ht="12" x14ac:dyDescent="0.2">
      <c r="A70" s="258">
        <v>70</v>
      </c>
      <c r="B70" s="259" t="s">
        <v>86</v>
      </c>
      <c r="C70" s="262">
        <v>66050.198999999993</v>
      </c>
      <c r="D70" s="260">
        <v>74518.285999999993</v>
      </c>
      <c r="E70" s="125">
        <f t="shared" si="2"/>
        <v>8468.0869999999995</v>
      </c>
    </row>
    <row r="71" spans="1:5" ht="12" x14ac:dyDescent="0.2">
      <c r="A71" s="258">
        <v>56</v>
      </c>
      <c r="B71" s="259" t="s">
        <v>150</v>
      </c>
      <c r="C71" s="262">
        <v>33361.482000000004</v>
      </c>
      <c r="D71" s="260">
        <v>41958.781000000003</v>
      </c>
      <c r="E71" s="250">
        <f t="shared" si="2"/>
        <v>8597.2989999999991</v>
      </c>
    </row>
    <row r="72" spans="1:5" ht="12" x14ac:dyDescent="0.2">
      <c r="A72" s="258">
        <v>99</v>
      </c>
      <c r="B72" s="259" t="s">
        <v>118</v>
      </c>
      <c r="C72" s="262">
        <v>24001.434000000001</v>
      </c>
      <c r="D72" s="260">
        <v>33416.03</v>
      </c>
      <c r="E72" s="125">
        <f t="shared" si="2"/>
        <v>9414.5959999999977</v>
      </c>
    </row>
    <row r="73" spans="1:5" ht="12" x14ac:dyDescent="0.2">
      <c r="A73" s="258">
        <v>64</v>
      </c>
      <c r="B73" s="259" t="s">
        <v>154</v>
      </c>
      <c r="C73" s="262">
        <v>47665.654999999999</v>
      </c>
      <c r="D73" s="260">
        <v>57274.046000000002</v>
      </c>
      <c r="E73" s="125">
        <f t="shared" si="2"/>
        <v>9608.3910000000033</v>
      </c>
    </row>
    <row r="74" spans="1:5" ht="12" x14ac:dyDescent="0.2">
      <c r="A74" s="258">
        <v>69</v>
      </c>
      <c r="B74" s="259" t="s">
        <v>88</v>
      </c>
      <c r="C74" s="262">
        <v>47548.601999999999</v>
      </c>
      <c r="D74" s="260">
        <v>68314.260999999999</v>
      </c>
      <c r="E74" s="125">
        <f t="shared" si="2"/>
        <v>20765.659</v>
      </c>
    </row>
    <row r="75" spans="1:5" ht="12" x14ac:dyDescent="0.2">
      <c r="A75" s="258">
        <v>88</v>
      </c>
      <c r="B75" s="259" t="s">
        <v>114</v>
      </c>
      <c r="C75" s="262">
        <v>17376.621999999999</v>
      </c>
      <c r="D75" s="260">
        <v>44518.014000000003</v>
      </c>
      <c r="E75" s="125">
        <f t="shared" si="2"/>
        <v>27141.392000000003</v>
      </c>
    </row>
    <row r="76" spans="1:5" ht="12" x14ac:dyDescent="0.2">
      <c r="A76" s="258">
        <v>58</v>
      </c>
      <c r="B76" s="259" t="s">
        <v>151</v>
      </c>
      <c r="C76" s="262">
        <v>15160.632</v>
      </c>
      <c r="D76" s="260">
        <v>45133.135999999999</v>
      </c>
      <c r="E76" s="250">
        <f t="shared" si="2"/>
        <v>29972.504000000001</v>
      </c>
    </row>
    <row r="77" spans="1:5" ht="12" x14ac:dyDescent="0.2">
      <c r="A77" s="258">
        <v>4</v>
      </c>
      <c r="B77" s="259" t="s">
        <v>127</v>
      </c>
      <c r="C77" s="262">
        <v>15701.022999999999</v>
      </c>
      <c r="D77" s="260">
        <v>56667.044999999998</v>
      </c>
      <c r="E77" s="250">
        <f t="shared" si="2"/>
        <v>40966.021999999997</v>
      </c>
    </row>
    <row r="78" spans="1:5" ht="12" x14ac:dyDescent="0.2">
      <c r="A78" s="258">
        <v>2</v>
      </c>
      <c r="B78" s="259" t="s">
        <v>81</v>
      </c>
      <c r="C78" s="262">
        <v>734.62300000000005</v>
      </c>
      <c r="D78" s="260">
        <v>42497.328000000001</v>
      </c>
      <c r="E78" s="250">
        <f t="shared" si="2"/>
        <v>41762.705000000002</v>
      </c>
    </row>
    <row r="79" spans="1:5" ht="12" x14ac:dyDescent="0.2">
      <c r="A79" s="258">
        <v>96</v>
      </c>
      <c r="B79" s="259" t="s">
        <v>116</v>
      </c>
      <c r="C79" s="262">
        <v>40955.853000000003</v>
      </c>
      <c r="D79" s="260">
        <v>83000.851999999999</v>
      </c>
      <c r="E79" s="125">
        <f t="shared" si="2"/>
        <v>42044.998999999996</v>
      </c>
    </row>
    <row r="80" spans="1:5" ht="12" x14ac:dyDescent="0.2">
      <c r="A80" s="258">
        <v>17</v>
      </c>
      <c r="B80" s="259" t="s">
        <v>87</v>
      </c>
      <c r="C80" s="262">
        <v>7591.1090000000004</v>
      </c>
      <c r="D80" s="260">
        <v>52364.915999999997</v>
      </c>
      <c r="E80" s="250">
        <f t="shared" si="2"/>
        <v>44773.807000000001</v>
      </c>
    </row>
    <row r="81" spans="1:5" ht="12" x14ac:dyDescent="0.2">
      <c r="A81" s="258">
        <v>3</v>
      </c>
      <c r="B81" s="259" t="s">
        <v>91</v>
      </c>
      <c r="C81" s="262">
        <v>17823.8</v>
      </c>
      <c r="D81" s="260">
        <v>65832.615999999995</v>
      </c>
      <c r="E81" s="250">
        <f t="shared" si="2"/>
        <v>48008.815999999992</v>
      </c>
    </row>
    <row r="82" spans="1:5" ht="12" x14ac:dyDescent="0.2">
      <c r="A82" s="258">
        <v>7</v>
      </c>
      <c r="B82" s="259" t="s">
        <v>89</v>
      </c>
      <c r="C82" s="262">
        <v>50436.618000000002</v>
      </c>
      <c r="D82" s="260">
        <v>101354.22900000001</v>
      </c>
      <c r="E82" s="250">
        <f t="shared" si="2"/>
        <v>50917.611000000004</v>
      </c>
    </row>
    <row r="83" spans="1:5" ht="12" x14ac:dyDescent="0.2">
      <c r="A83" s="258">
        <v>24</v>
      </c>
      <c r="B83" s="259" t="s">
        <v>85</v>
      </c>
      <c r="C83" s="262">
        <v>30014.298999999999</v>
      </c>
      <c r="D83" s="260">
        <v>84818.756999999998</v>
      </c>
      <c r="E83" s="250">
        <f t="shared" si="2"/>
        <v>54804.457999999999</v>
      </c>
    </row>
    <row r="84" spans="1:5" ht="12" x14ac:dyDescent="0.2">
      <c r="A84" s="258">
        <v>68</v>
      </c>
      <c r="B84" s="259" t="s">
        <v>111</v>
      </c>
      <c r="C84" s="262">
        <v>39454.006000000001</v>
      </c>
      <c r="D84" s="260">
        <v>96041.733999999997</v>
      </c>
      <c r="E84" s="125">
        <f t="shared" si="2"/>
        <v>56587.727999999996</v>
      </c>
    </row>
    <row r="85" spans="1:5" ht="12" x14ac:dyDescent="0.2">
      <c r="A85" s="258">
        <v>11</v>
      </c>
      <c r="B85" s="259" t="s">
        <v>129</v>
      </c>
      <c r="C85" s="262">
        <v>7838.7560000000003</v>
      </c>
      <c r="D85" s="260">
        <v>77414.604999999996</v>
      </c>
      <c r="E85" s="250">
        <f t="shared" si="2"/>
        <v>69575.849000000002</v>
      </c>
    </row>
    <row r="86" spans="1:5" ht="12" x14ac:dyDescent="0.2">
      <c r="A86" s="258">
        <v>60</v>
      </c>
      <c r="B86" s="259" t="s">
        <v>90</v>
      </c>
      <c r="C86" s="262">
        <v>31355.748</v>
      </c>
      <c r="D86" s="260">
        <v>116502.111</v>
      </c>
      <c r="E86" s="125">
        <f t="shared" si="2"/>
        <v>85146.363000000012</v>
      </c>
    </row>
    <row r="87" spans="1:5" ht="15.75" customHeight="1" x14ac:dyDescent="0.2">
      <c r="A87" s="264">
        <v>94</v>
      </c>
      <c r="B87" s="261" t="s">
        <v>166</v>
      </c>
      <c r="C87" s="262">
        <v>112047.879</v>
      </c>
      <c r="D87" s="263">
        <v>215516.48</v>
      </c>
      <c r="E87" s="131">
        <f t="shared" si="2"/>
        <v>103468.60100000001</v>
      </c>
    </row>
    <row r="88" spans="1:5" ht="12" x14ac:dyDescent="0.2">
      <c r="A88" s="258">
        <v>19</v>
      </c>
      <c r="B88" s="259" t="s">
        <v>134</v>
      </c>
      <c r="C88" s="262">
        <v>16931.018</v>
      </c>
      <c r="D88" s="260">
        <v>125984.5</v>
      </c>
      <c r="E88" s="250">
        <f t="shared" si="2"/>
        <v>109053.482</v>
      </c>
    </row>
    <row r="89" spans="1:5" ht="12" x14ac:dyDescent="0.2">
      <c r="A89" s="258">
        <v>25</v>
      </c>
      <c r="B89" s="259" t="s">
        <v>136</v>
      </c>
      <c r="C89" s="262">
        <v>27076.751</v>
      </c>
      <c r="D89" s="260">
        <v>149939.41699999999</v>
      </c>
      <c r="E89" s="250">
        <f t="shared" si="2"/>
        <v>122862.66599999998</v>
      </c>
    </row>
    <row r="90" spans="1:5" ht="12" x14ac:dyDescent="0.2">
      <c r="A90" s="258">
        <v>57</v>
      </c>
      <c r="B90" s="259" t="s">
        <v>106</v>
      </c>
      <c r="C90" s="262">
        <v>12561.172</v>
      </c>
      <c r="D90" s="260">
        <v>143901.68</v>
      </c>
      <c r="E90" s="250">
        <f t="shared" si="2"/>
        <v>131340.508</v>
      </c>
    </row>
    <row r="91" spans="1:5" ht="12" x14ac:dyDescent="0.2">
      <c r="A91" s="258">
        <v>63</v>
      </c>
      <c r="B91" s="259" t="s">
        <v>153</v>
      </c>
      <c r="C91" s="262">
        <v>14774.882</v>
      </c>
      <c r="D91" s="260">
        <v>155621.56700000001</v>
      </c>
      <c r="E91" s="125">
        <f t="shared" si="2"/>
        <v>140846.685</v>
      </c>
    </row>
    <row r="92" spans="1:5" ht="12" x14ac:dyDescent="0.2">
      <c r="A92" s="258">
        <v>20</v>
      </c>
      <c r="B92" s="259" t="s">
        <v>95</v>
      </c>
      <c r="C92" s="262">
        <v>8420.65</v>
      </c>
      <c r="D92" s="260">
        <v>176742.45199999999</v>
      </c>
      <c r="E92" s="250">
        <f t="shared" si="2"/>
        <v>168321.802</v>
      </c>
    </row>
    <row r="93" spans="1:5" ht="12" x14ac:dyDescent="0.2">
      <c r="A93" s="258">
        <v>73</v>
      </c>
      <c r="B93" s="259" t="s">
        <v>10</v>
      </c>
      <c r="C93" s="262">
        <v>189227.73499999999</v>
      </c>
      <c r="D93" s="260">
        <v>449200.32</v>
      </c>
      <c r="E93" s="125">
        <f t="shared" si="2"/>
        <v>259972.58500000002</v>
      </c>
    </row>
    <row r="94" spans="1:5" ht="14.25" customHeight="1" x14ac:dyDescent="0.2">
      <c r="A94" s="258">
        <v>62</v>
      </c>
      <c r="B94" s="259" t="s">
        <v>108</v>
      </c>
      <c r="C94" s="262">
        <v>152530.71799999999</v>
      </c>
      <c r="D94" s="260">
        <v>494331.16</v>
      </c>
      <c r="E94" s="131">
        <f t="shared" si="2"/>
        <v>341800.44199999998</v>
      </c>
    </row>
    <row r="95" spans="1:5" ht="12" x14ac:dyDescent="0.2">
      <c r="A95" s="258">
        <v>8</v>
      </c>
      <c r="B95" s="259" t="s">
        <v>174</v>
      </c>
      <c r="C95" s="262">
        <v>44121.644</v>
      </c>
      <c r="D95" s="260">
        <v>388759.85600000003</v>
      </c>
      <c r="E95" s="250">
        <f t="shared" si="2"/>
        <v>344638.21200000006</v>
      </c>
    </row>
    <row r="96" spans="1:5" ht="12" x14ac:dyDescent="0.2">
      <c r="A96" s="265">
        <v>87</v>
      </c>
      <c r="B96" s="266" t="s">
        <v>160</v>
      </c>
      <c r="C96" s="267">
        <v>812736.18099999998</v>
      </c>
      <c r="D96" s="268">
        <v>1436824.486</v>
      </c>
      <c r="E96" s="252">
        <f t="shared" si="2"/>
        <v>624088.30500000005</v>
      </c>
    </row>
    <row r="97" spans="1:5" ht="12" x14ac:dyDescent="0.2">
      <c r="A97" s="258">
        <v>61</v>
      </c>
      <c r="B97" s="259" t="s">
        <v>107</v>
      </c>
      <c r="C97" s="262">
        <v>68957.737999999998</v>
      </c>
      <c r="D97" s="260">
        <v>727416.48600000003</v>
      </c>
      <c r="E97" s="125">
        <f t="shared" si="2"/>
        <v>658458.74800000002</v>
      </c>
    </row>
    <row r="98" spans="1:5" ht="12" x14ac:dyDescent="0.2">
      <c r="A98" s="258">
        <v>71</v>
      </c>
      <c r="B98" s="259" t="s">
        <v>170</v>
      </c>
      <c r="C98" s="262">
        <v>287936.57299999997</v>
      </c>
      <c r="D98" s="260">
        <v>1707335.0060000001</v>
      </c>
      <c r="E98" s="125">
        <f t="shared" ref="E98:E129" si="3">D98-C98</f>
        <v>1419398.4330000002</v>
      </c>
    </row>
  </sheetData>
  <sortState ref="A2:E98">
    <sortCondition ref="E2:E98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5"/>
  <sheetViews>
    <sheetView topLeftCell="A46" workbookViewId="0">
      <selection activeCell="F57" sqref="F57"/>
    </sheetView>
  </sheetViews>
  <sheetFormatPr defaultRowHeight="12.75" x14ac:dyDescent="0.25"/>
  <cols>
    <col min="1" max="1" width="5.75" style="18" bestFit="1" customWidth="1"/>
    <col min="2" max="2" width="4.25" style="96" bestFit="1" customWidth="1"/>
    <col min="3" max="3" width="14.375" style="7" customWidth="1"/>
    <col min="4" max="4" width="10" style="7" customWidth="1"/>
    <col min="5" max="15" width="9" style="7"/>
    <col min="16" max="16" width="9" style="8"/>
    <col min="17" max="255" width="9" style="7"/>
    <col min="256" max="256" width="5.75" style="7" bestFit="1" customWidth="1"/>
    <col min="257" max="257" width="4.25" style="7" bestFit="1" customWidth="1"/>
    <col min="258" max="258" width="14.375" style="7" customWidth="1"/>
    <col min="259" max="259" width="8.75" style="7" customWidth="1"/>
    <col min="260" max="271" width="9" style="7"/>
    <col min="272" max="272" width="8.875" style="7" bestFit="1" customWidth="1"/>
    <col min="273" max="511" width="9" style="7"/>
    <col min="512" max="512" width="5.75" style="7" bestFit="1" customWidth="1"/>
    <col min="513" max="513" width="4.25" style="7" bestFit="1" customWidth="1"/>
    <col min="514" max="514" width="14.375" style="7" customWidth="1"/>
    <col min="515" max="515" width="8.75" style="7" customWidth="1"/>
    <col min="516" max="527" width="9" style="7"/>
    <col min="528" max="528" width="8.875" style="7" bestFit="1" customWidth="1"/>
    <col min="529" max="767" width="9" style="7"/>
    <col min="768" max="768" width="5.75" style="7" bestFit="1" customWidth="1"/>
    <col min="769" max="769" width="4.25" style="7" bestFit="1" customWidth="1"/>
    <col min="770" max="770" width="14.375" style="7" customWidth="1"/>
    <col min="771" max="771" width="8.75" style="7" customWidth="1"/>
    <col min="772" max="783" width="9" style="7"/>
    <col min="784" max="784" width="8.875" style="7" bestFit="1" customWidth="1"/>
    <col min="785" max="1023" width="9" style="7"/>
    <col min="1024" max="1024" width="5.75" style="7" bestFit="1" customWidth="1"/>
    <col min="1025" max="1025" width="4.25" style="7" bestFit="1" customWidth="1"/>
    <col min="1026" max="1026" width="14.375" style="7" customWidth="1"/>
    <col min="1027" max="1027" width="8.75" style="7" customWidth="1"/>
    <col min="1028" max="1039" width="9" style="7"/>
    <col min="1040" max="1040" width="8.875" style="7" bestFit="1" customWidth="1"/>
    <col min="1041" max="1279" width="9" style="7"/>
    <col min="1280" max="1280" width="5.75" style="7" bestFit="1" customWidth="1"/>
    <col min="1281" max="1281" width="4.25" style="7" bestFit="1" customWidth="1"/>
    <col min="1282" max="1282" width="14.375" style="7" customWidth="1"/>
    <col min="1283" max="1283" width="8.75" style="7" customWidth="1"/>
    <col min="1284" max="1295" width="9" style="7"/>
    <col min="1296" max="1296" width="8.875" style="7" bestFit="1" customWidth="1"/>
    <col min="1297" max="1535" width="9" style="7"/>
    <col min="1536" max="1536" width="5.75" style="7" bestFit="1" customWidth="1"/>
    <col min="1537" max="1537" width="4.25" style="7" bestFit="1" customWidth="1"/>
    <col min="1538" max="1538" width="14.375" style="7" customWidth="1"/>
    <col min="1539" max="1539" width="8.75" style="7" customWidth="1"/>
    <col min="1540" max="1551" width="9" style="7"/>
    <col min="1552" max="1552" width="8.875" style="7" bestFit="1" customWidth="1"/>
    <col min="1553" max="1791" width="9" style="7"/>
    <col min="1792" max="1792" width="5.75" style="7" bestFit="1" customWidth="1"/>
    <col min="1793" max="1793" width="4.25" style="7" bestFit="1" customWidth="1"/>
    <col min="1794" max="1794" width="14.375" style="7" customWidth="1"/>
    <col min="1795" max="1795" width="8.75" style="7" customWidth="1"/>
    <col min="1796" max="1807" width="9" style="7"/>
    <col min="1808" max="1808" width="8.875" style="7" bestFit="1" customWidth="1"/>
    <col min="1809" max="2047" width="9" style="7"/>
    <col min="2048" max="2048" width="5.75" style="7" bestFit="1" customWidth="1"/>
    <col min="2049" max="2049" width="4.25" style="7" bestFit="1" customWidth="1"/>
    <col min="2050" max="2050" width="14.375" style="7" customWidth="1"/>
    <col min="2051" max="2051" width="8.75" style="7" customWidth="1"/>
    <col min="2052" max="2063" width="9" style="7"/>
    <col min="2064" max="2064" width="8.875" style="7" bestFit="1" customWidth="1"/>
    <col min="2065" max="2303" width="9" style="7"/>
    <col min="2304" max="2304" width="5.75" style="7" bestFit="1" customWidth="1"/>
    <col min="2305" max="2305" width="4.25" style="7" bestFit="1" customWidth="1"/>
    <col min="2306" max="2306" width="14.375" style="7" customWidth="1"/>
    <col min="2307" max="2307" width="8.75" style="7" customWidth="1"/>
    <col min="2308" max="2319" width="9" style="7"/>
    <col min="2320" max="2320" width="8.875" style="7" bestFit="1" customWidth="1"/>
    <col min="2321" max="2559" width="9" style="7"/>
    <col min="2560" max="2560" width="5.75" style="7" bestFit="1" customWidth="1"/>
    <col min="2561" max="2561" width="4.25" style="7" bestFit="1" customWidth="1"/>
    <col min="2562" max="2562" width="14.375" style="7" customWidth="1"/>
    <col min="2563" max="2563" width="8.75" style="7" customWidth="1"/>
    <col min="2564" max="2575" width="9" style="7"/>
    <col min="2576" max="2576" width="8.875" style="7" bestFit="1" customWidth="1"/>
    <col min="2577" max="2815" width="9" style="7"/>
    <col min="2816" max="2816" width="5.75" style="7" bestFit="1" customWidth="1"/>
    <col min="2817" max="2817" width="4.25" style="7" bestFit="1" customWidth="1"/>
    <col min="2818" max="2818" width="14.375" style="7" customWidth="1"/>
    <col min="2819" max="2819" width="8.75" style="7" customWidth="1"/>
    <col min="2820" max="2831" width="9" style="7"/>
    <col min="2832" max="2832" width="8.875" style="7" bestFit="1" customWidth="1"/>
    <col min="2833" max="3071" width="9" style="7"/>
    <col min="3072" max="3072" width="5.75" style="7" bestFit="1" customWidth="1"/>
    <col min="3073" max="3073" width="4.25" style="7" bestFit="1" customWidth="1"/>
    <col min="3074" max="3074" width="14.375" style="7" customWidth="1"/>
    <col min="3075" max="3075" width="8.75" style="7" customWidth="1"/>
    <col min="3076" max="3087" width="9" style="7"/>
    <col min="3088" max="3088" width="8.875" style="7" bestFit="1" customWidth="1"/>
    <col min="3089" max="3327" width="9" style="7"/>
    <col min="3328" max="3328" width="5.75" style="7" bestFit="1" customWidth="1"/>
    <col min="3329" max="3329" width="4.25" style="7" bestFit="1" customWidth="1"/>
    <col min="3330" max="3330" width="14.375" style="7" customWidth="1"/>
    <col min="3331" max="3331" width="8.75" style="7" customWidth="1"/>
    <col min="3332" max="3343" width="9" style="7"/>
    <col min="3344" max="3344" width="8.875" style="7" bestFit="1" customWidth="1"/>
    <col min="3345" max="3583" width="9" style="7"/>
    <col min="3584" max="3584" width="5.75" style="7" bestFit="1" customWidth="1"/>
    <col min="3585" max="3585" width="4.25" style="7" bestFit="1" customWidth="1"/>
    <col min="3586" max="3586" width="14.375" style="7" customWidth="1"/>
    <col min="3587" max="3587" width="8.75" style="7" customWidth="1"/>
    <col min="3588" max="3599" width="9" style="7"/>
    <col min="3600" max="3600" width="8.875" style="7" bestFit="1" customWidth="1"/>
    <col min="3601" max="3839" width="9" style="7"/>
    <col min="3840" max="3840" width="5.75" style="7" bestFit="1" customWidth="1"/>
    <col min="3841" max="3841" width="4.25" style="7" bestFit="1" customWidth="1"/>
    <col min="3842" max="3842" width="14.375" style="7" customWidth="1"/>
    <col min="3843" max="3843" width="8.75" style="7" customWidth="1"/>
    <col min="3844" max="3855" width="9" style="7"/>
    <col min="3856" max="3856" width="8.875" style="7" bestFit="1" customWidth="1"/>
    <col min="3857" max="4095" width="9" style="7"/>
    <col min="4096" max="4096" width="5.75" style="7" bestFit="1" customWidth="1"/>
    <col min="4097" max="4097" width="4.25" style="7" bestFit="1" customWidth="1"/>
    <col min="4098" max="4098" width="14.375" style="7" customWidth="1"/>
    <col min="4099" max="4099" width="8.75" style="7" customWidth="1"/>
    <col min="4100" max="4111" width="9" style="7"/>
    <col min="4112" max="4112" width="8.875" style="7" bestFit="1" customWidth="1"/>
    <col min="4113" max="4351" width="9" style="7"/>
    <col min="4352" max="4352" width="5.75" style="7" bestFit="1" customWidth="1"/>
    <col min="4353" max="4353" width="4.25" style="7" bestFit="1" customWidth="1"/>
    <col min="4354" max="4354" width="14.375" style="7" customWidth="1"/>
    <col min="4355" max="4355" width="8.75" style="7" customWidth="1"/>
    <col min="4356" max="4367" width="9" style="7"/>
    <col min="4368" max="4368" width="8.875" style="7" bestFit="1" customWidth="1"/>
    <col min="4369" max="4607" width="9" style="7"/>
    <col min="4608" max="4608" width="5.75" style="7" bestFit="1" customWidth="1"/>
    <col min="4609" max="4609" width="4.25" style="7" bestFit="1" customWidth="1"/>
    <col min="4610" max="4610" width="14.375" style="7" customWidth="1"/>
    <col min="4611" max="4611" width="8.75" style="7" customWidth="1"/>
    <col min="4612" max="4623" width="9" style="7"/>
    <col min="4624" max="4624" width="8.875" style="7" bestFit="1" customWidth="1"/>
    <col min="4625" max="4863" width="9" style="7"/>
    <col min="4864" max="4864" width="5.75" style="7" bestFit="1" customWidth="1"/>
    <col min="4865" max="4865" width="4.25" style="7" bestFit="1" customWidth="1"/>
    <col min="4866" max="4866" width="14.375" style="7" customWidth="1"/>
    <col min="4867" max="4867" width="8.75" style="7" customWidth="1"/>
    <col min="4868" max="4879" width="9" style="7"/>
    <col min="4880" max="4880" width="8.875" style="7" bestFit="1" customWidth="1"/>
    <col min="4881" max="5119" width="9" style="7"/>
    <col min="5120" max="5120" width="5.75" style="7" bestFit="1" customWidth="1"/>
    <col min="5121" max="5121" width="4.25" style="7" bestFit="1" customWidth="1"/>
    <col min="5122" max="5122" width="14.375" style="7" customWidth="1"/>
    <col min="5123" max="5123" width="8.75" style="7" customWidth="1"/>
    <col min="5124" max="5135" width="9" style="7"/>
    <col min="5136" max="5136" width="8.875" style="7" bestFit="1" customWidth="1"/>
    <col min="5137" max="5375" width="9" style="7"/>
    <col min="5376" max="5376" width="5.75" style="7" bestFit="1" customWidth="1"/>
    <col min="5377" max="5377" width="4.25" style="7" bestFit="1" customWidth="1"/>
    <col min="5378" max="5378" width="14.375" style="7" customWidth="1"/>
    <col min="5379" max="5379" width="8.75" style="7" customWidth="1"/>
    <col min="5380" max="5391" width="9" style="7"/>
    <col min="5392" max="5392" width="8.875" style="7" bestFit="1" customWidth="1"/>
    <col min="5393" max="5631" width="9" style="7"/>
    <col min="5632" max="5632" width="5.75" style="7" bestFit="1" customWidth="1"/>
    <col min="5633" max="5633" width="4.25" style="7" bestFit="1" customWidth="1"/>
    <col min="5634" max="5634" width="14.375" style="7" customWidth="1"/>
    <col min="5635" max="5635" width="8.75" style="7" customWidth="1"/>
    <col min="5636" max="5647" width="9" style="7"/>
    <col min="5648" max="5648" width="8.875" style="7" bestFit="1" customWidth="1"/>
    <col min="5649" max="5887" width="9" style="7"/>
    <col min="5888" max="5888" width="5.75" style="7" bestFit="1" customWidth="1"/>
    <col min="5889" max="5889" width="4.25" style="7" bestFit="1" customWidth="1"/>
    <col min="5890" max="5890" width="14.375" style="7" customWidth="1"/>
    <col min="5891" max="5891" width="8.75" style="7" customWidth="1"/>
    <col min="5892" max="5903" width="9" style="7"/>
    <col min="5904" max="5904" width="8.875" style="7" bestFit="1" customWidth="1"/>
    <col min="5905" max="6143" width="9" style="7"/>
    <col min="6144" max="6144" width="5.75" style="7" bestFit="1" customWidth="1"/>
    <col min="6145" max="6145" width="4.25" style="7" bestFit="1" customWidth="1"/>
    <col min="6146" max="6146" width="14.375" style="7" customWidth="1"/>
    <col min="6147" max="6147" width="8.75" style="7" customWidth="1"/>
    <col min="6148" max="6159" width="9" style="7"/>
    <col min="6160" max="6160" width="8.875" style="7" bestFit="1" customWidth="1"/>
    <col min="6161" max="6399" width="9" style="7"/>
    <col min="6400" max="6400" width="5.75" style="7" bestFit="1" customWidth="1"/>
    <col min="6401" max="6401" width="4.25" style="7" bestFit="1" customWidth="1"/>
    <col min="6402" max="6402" width="14.375" style="7" customWidth="1"/>
    <col min="6403" max="6403" width="8.75" style="7" customWidth="1"/>
    <col min="6404" max="6415" width="9" style="7"/>
    <col min="6416" max="6416" width="8.875" style="7" bestFit="1" customWidth="1"/>
    <col min="6417" max="6655" width="9" style="7"/>
    <col min="6656" max="6656" width="5.75" style="7" bestFit="1" customWidth="1"/>
    <col min="6657" max="6657" width="4.25" style="7" bestFit="1" customWidth="1"/>
    <col min="6658" max="6658" width="14.375" style="7" customWidth="1"/>
    <col min="6659" max="6659" width="8.75" style="7" customWidth="1"/>
    <col min="6660" max="6671" width="9" style="7"/>
    <col min="6672" max="6672" width="8.875" style="7" bestFit="1" customWidth="1"/>
    <col min="6673" max="6911" width="9" style="7"/>
    <col min="6912" max="6912" width="5.75" style="7" bestFit="1" customWidth="1"/>
    <col min="6913" max="6913" width="4.25" style="7" bestFit="1" customWidth="1"/>
    <col min="6914" max="6914" width="14.375" style="7" customWidth="1"/>
    <col min="6915" max="6915" width="8.75" style="7" customWidth="1"/>
    <col min="6916" max="6927" width="9" style="7"/>
    <col min="6928" max="6928" width="8.875" style="7" bestFit="1" customWidth="1"/>
    <col min="6929" max="7167" width="9" style="7"/>
    <col min="7168" max="7168" width="5.75" style="7" bestFit="1" customWidth="1"/>
    <col min="7169" max="7169" width="4.25" style="7" bestFit="1" customWidth="1"/>
    <col min="7170" max="7170" width="14.375" style="7" customWidth="1"/>
    <col min="7171" max="7171" width="8.75" style="7" customWidth="1"/>
    <col min="7172" max="7183" width="9" style="7"/>
    <col min="7184" max="7184" width="8.875" style="7" bestFit="1" customWidth="1"/>
    <col min="7185" max="7423" width="9" style="7"/>
    <col min="7424" max="7424" width="5.75" style="7" bestFit="1" customWidth="1"/>
    <col min="7425" max="7425" width="4.25" style="7" bestFit="1" customWidth="1"/>
    <col min="7426" max="7426" width="14.375" style="7" customWidth="1"/>
    <col min="7427" max="7427" width="8.75" style="7" customWidth="1"/>
    <col min="7428" max="7439" width="9" style="7"/>
    <col min="7440" max="7440" width="8.875" style="7" bestFit="1" customWidth="1"/>
    <col min="7441" max="7679" width="9" style="7"/>
    <col min="7680" max="7680" width="5.75" style="7" bestFit="1" customWidth="1"/>
    <col min="7681" max="7681" width="4.25" style="7" bestFit="1" customWidth="1"/>
    <col min="7682" max="7682" width="14.375" style="7" customWidth="1"/>
    <col min="7683" max="7683" width="8.75" style="7" customWidth="1"/>
    <col min="7684" max="7695" width="9" style="7"/>
    <col min="7696" max="7696" width="8.875" style="7" bestFit="1" customWidth="1"/>
    <col min="7697" max="7935" width="9" style="7"/>
    <col min="7936" max="7936" width="5.75" style="7" bestFit="1" customWidth="1"/>
    <col min="7937" max="7937" width="4.25" style="7" bestFit="1" customWidth="1"/>
    <col min="7938" max="7938" width="14.375" style="7" customWidth="1"/>
    <col min="7939" max="7939" width="8.75" style="7" customWidth="1"/>
    <col min="7940" max="7951" width="9" style="7"/>
    <col min="7952" max="7952" width="8.875" style="7" bestFit="1" customWidth="1"/>
    <col min="7953" max="8191" width="9" style="7"/>
    <col min="8192" max="8192" width="5.75" style="7" bestFit="1" customWidth="1"/>
    <col min="8193" max="8193" width="4.25" style="7" bestFit="1" customWidth="1"/>
    <col min="8194" max="8194" width="14.375" style="7" customWidth="1"/>
    <col min="8195" max="8195" width="8.75" style="7" customWidth="1"/>
    <col min="8196" max="8207" width="9" style="7"/>
    <col min="8208" max="8208" width="8.875" style="7" bestFit="1" customWidth="1"/>
    <col min="8209" max="8447" width="9" style="7"/>
    <col min="8448" max="8448" width="5.75" style="7" bestFit="1" customWidth="1"/>
    <col min="8449" max="8449" width="4.25" style="7" bestFit="1" customWidth="1"/>
    <col min="8450" max="8450" width="14.375" style="7" customWidth="1"/>
    <col min="8451" max="8451" width="8.75" style="7" customWidth="1"/>
    <col min="8452" max="8463" width="9" style="7"/>
    <col min="8464" max="8464" width="8.875" style="7" bestFit="1" customWidth="1"/>
    <col min="8465" max="8703" width="9" style="7"/>
    <col min="8704" max="8704" width="5.75" style="7" bestFit="1" customWidth="1"/>
    <col min="8705" max="8705" width="4.25" style="7" bestFit="1" customWidth="1"/>
    <col min="8706" max="8706" width="14.375" style="7" customWidth="1"/>
    <col min="8707" max="8707" width="8.75" style="7" customWidth="1"/>
    <col min="8708" max="8719" width="9" style="7"/>
    <col min="8720" max="8720" width="8.875" style="7" bestFit="1" customWidth="1"/>
    <col min="8721" max="8959" width="9" style="7"/>
    <col min="8960" max="8960" width="5.75" style="7" bestFit="1" customWidth="1"/>
    <col min="8961" max="8961" width="4.25" style="7" bestFit="1" customWidth="1"/>
    <col min="8962" max="8962" width="14.375" style="7" customWidth="1"/>
    <col min="8963" max="8963" width="8.75" style="7" customWidth="1"/>
    <col min="8964" max="8975" width="9" style="7"/>
    <col min="8976" max="8976" width="8.875" style="7" bestFit="1" customWidth="1"/>
    <col min="8977" max="9215" width="9" style="7"/>
    <col min="9216" max="9216" width="5.75" style="7" bestFit="1" customWidth="1"/>
    <col min="9217" max="9217" width="4.25" style="7" bestFit="1" customWidth="1"/>
    <col min="9218" max="9218" width="14.375" style="7" customWidth="1"/>
    <col min="9219" max="9219" width="8.75" style="7" customWidth="1"/>
    <col min="9220" max="9231" width="9" style="7"/>
    <col min="9232" max="9232" width="8.875" style="7" bestFit="1" customWidth="1"/>
    <col min="9233" max="9471" width="9" style="7"/>
    <col min="9472" max="9472" width="5.75" style="7" bestFit="1" customWidth="1"/>
    <col min="9473" max="9473" width="4.25" style="7" bestFit="1" customWidth="1"/>
    <col min="9474" max="9474" width="14.375" style="7" customWidth="1"/>
    <col min="9475" max="9475" width="8.75" style="7" customWidth="1"/>
    <col min="9476" max="9487" width="9" style="7"/>
    <col min="9488" max="9488" width="8.875" style="7" bestFit="1" customWidth="1"/>
    <col min="9489" max="9727" width="9" style="7"/>
    <col min="9728" max="9728" width="5.75" style="7" bestFit="1" customWidth="1"/>
    <col min="9729" max="9729" width="4.25" style="7" bestFit="1" customWidth="1"/>
    <col min="9730" max="9730" width="14.375" style="7" customWidth="1"/>
    <col min="9731" max="9731" width="8.75" style="7" customWidth="1"/>
    <col min="9732" max="9743" width="9" style="7"/>
    <col min="9744" max="9744" width="8.875" style="7" bestFit="1" customWidth="1"/>
    <col min="9745" max="9983" width="9" style="7"/>
    <col min="9984" max="9984" width="5.75" style="7" bestFit="1" customWidth="1"/>
    <col min="9985" max="9985" width="4.25" style="7" bestFit="1" customWidth="1"/>
    <col min="9986" max="9986" width="14.375" style="7" customWidth="1"/>
    <col min="9987" max="9987" width="8.75" style="7" customWidth="1"/>
    <col min="9988" max="9999" width="9" style="7"/>
    <col min="10000" max="10000" width="8.875" style="7" bestFit="1" customWidth="1"/>
    <col min="10001" max="10239" width="9" style="7"/>
    <col min="10240" max="10240" width="5.75" style="7" bestFit="1" customWidth="1"/>
    <col min="10241" max="10241" width="4.25" style="7" bestFit="1" customWidth="1"/>
    <col min="10242" max="10242" width="14.375" style="7" customWidth="1"/>
    <col min="10243" max="10243" width="8.75" style="7" customWidth="1"/>
    <col min="10244" max="10255" width="9" style="7"/>
    <col min="10256" max="10256" width="8.875" style="7" bestFit="1" customWidth="1"/>
    <col min="10257" max="10495" width="9" style="7"/>
    <col min="10496" max="10496" width="5.75" style="7" bestFit="1" customWidth="1"/>
    <col min="10497" max="10497" width="4.25" style="7" bestFit="1" customWidth="1"/>
    <col min="10498" max="10498" width="14.375" style="7" customWidth="1"/>
    <col min="10499" max="10499" width="8.75" style="7" customWidth="1"/>
    <col min="10500" max="10511" width="9" style="7"/>
    <col min="10512" max="10512" width="8.875" style="7" bestFit="1" customWidth="1"/>
    <col min="10513" max="10751" width="9" style="7"/>
    <col min="10752" max="10752" width="5.75" style="7" bestFit="1" customWidth="1"/>
    <col min="10753" max="10753" width="4.25" style="7" bestFit="1" customWidth="1"/>
    <col min="10754" max="10754" width="14.375" style="7" customWidth="1"/>
    <col min="10755" max="10755" width="8.75" style="7" customWidth="1"/>
    <col min="10756" max="10767" width="9" style="7"/>
    <col min="10768" max="10768" width="8.875" style="7" bestFit="1" customWidth="1"/>
    <col min="10769" max="11007" width="9" style="7"/>
    <col min="11008" max="11008" width="5.75" style="7" bestFit="1" customWidth="1"/>
    <col min="11009" max="11009" width="4.25" style="7" bestFit="1" customWidth="1"/>
    <col min="11010" max="11010" width="14.375" style="7" customWidth="1"/>
    <col min="11011" max="11011" width="8.75" style="7" customWidth="1"/>
    <col min="11012" max="11023" width="9" style="7"/>
    <col min="11024" max="11024" width="8.875" style="7" bestFit="1" customWidth="1"/>
    <col min="11025" max="11263" width="9" style="7"/>
    <col min="11264" max="11264" width="5.75" style="7" bestFit="1" customWidth="1"/>
    <col min="11265" max="11265" width="4.25" style="7" bestFit="1" customWidth="1"/>
    <col min="11266" max="11266" width="14.375" style="7" customWidth="1"/>
    <col min="11267" max="11267" width="8.75" style="7" customWidth="1"/>
    <col min="11268" max="11279" width="9" style="7"/>
    <col min="11280" max="11280" width="8.875" style="7" bestFit="1" customWidth="1"/>
    <col min="11281" max="11519" width="9" style="7"/>
    <col min="11520" max="11520" width="5.75" style="7" bestFit="1" customWidth="1"/>
    <col min="11521" max="11521" width="4.25" style="7" bestFit="1" customWidth="1"/>
    <col min="11522" max="11522" width="14.375" style="7" customWidth="1"/>
    <col min="11523" max="11523" width="8.75" style="7" customWidth="1"/>
    <col min="11524" max="11535" width="9" style="7"/>
    <col min="11536" max="11536" width="8.875" style="7" bestFit="1" customWidth="1"/>
    <col min="11537" max="11775" width="9" style="7"/>
    <col min="11776" max="11776" width="5.75" style="7" bestFit="1" customWidth="1"/>
    <col min="11777" max="11777" width="4.25" style="7" bestFit="1" customWidth="1"/>
    <col min="11778" max="11778" width="14.375" style="7" customWidth="1"/>
    <col min="11779" max="11779" width="8.75" style="7" customWidth="1"/>
    <col min="11780" max="11791" width="9" style="7"/>
    <col min="11792" max="11792" width="8.875" style="7" bestFit="1" customWidth="1"/>
    <col min="11793" max="12031" width="9" style="7"/>
    <col min="12032" max="12032" width="5.75" style="7" bestFit="1" customWidth="1"/>
    <col min="12033" max="12033" width="4.25" style="7" bestFit="1" customWidth="1"/>
    <col min="12034" max="12034" width="14.375" style="7" customWidth="1"/>
    <col min="12035" max="12035" width="8.75" style="7" customWidth="1"/>
    <col min="12036" max="12047" width="9" style="7"/>
    <col min="12048" max="12048" width="8.875" style="7" bestFit="1" customWidth="1"/>
    <col min="12049" max="12287" width="9" style="7"/>
    <col min="12288" max="12288" width="5.75" style="7" bestFit="1" customWidth="1"/>
    <col min="12289" max="12289" width="4.25" style="7" bestFit="1" customWidth="1"/>
    <col min="12290" max="12290" width="14.375" style="7" customWidth="1"/>
    <col min="12291" max="12291" width="8.75" style="7" customWidth="1"/>
    <col min="12292" max="12303" width="9" style="7"/>
    <col min="12304" max="12304" width="8.875" style="7" bestFit="1" customWidth="1"/>
    <col min="12305" max="12543" width="9" style="7"/>
    <col min="12544" max="12544" width="5.75" style="7" bestFit="1" customWidth="1"/>
    <col min="12545" max="12545" width="4.25" style="7" bestFit="1" customWidth="1"/>
    <col min="12546" max="12546" width="14.375" style="7" customWidth="1"/>
    <col min="12547" max="12547" width="8.75" style="7" customWidth="1"/>
    <col min="12548" max="12559" width="9" style="7"/>
    <col min="12560" max="12560" width="8.875" style="7" bestFit="1" customWidth="1"/>
    <col min="12561" max="12799" width="9" style="7"/>
    <col min="12800" max="12800" width="5.75" style="7" bestFit="1" customWidth="1"/>
    <col min="12801" max="12801" width="4.25" style="7" bestFit="1" customWidth="1"/>
    <col min="12802" max="12802" width="14.375" style="7" customWidth="1"/>
    <col min="12803" max="12803" width="8.75" style="7" customWidth="1"/>
    <col min="12804" max="12815" width="9" style="7"/>
    <col min="12816" max="12816" width="8.875" style="7" bestFit="1" customWidth="1"/>
    <col min="12817" max="13055" width="9" style="7"/>
    <col min="13056" max="13056" width="5.75" style="7" bestFit="1" customWidth="1"/>
    <col min="13057" max="13057" width="4.25" style="7" bestFit="1" customWidth="1"/>
    <col min="13058" max="13058" width="14.375" style="7" customWidth="1"/>
    <col min="13059" max="13059" width="8.75" style="7" customWidth="1"/>
    <col min="13060" max="13071" width="9" style="7"/>
    <col min="13072" max="13072" width="8.875" style="7" bestFit="1" customWidth="1"/>
    <col min="13073" max="13311" width="9" style="7"/>
    <col min="13312" max="13312" width="5.75" style="7" bestFit="1" customWidth="1"/>
    <col min="13313" max="13313" width="4.25" style="7" bestFit="1" customWidth="1"/>
    <col min="13314" max="13314" width="14.375" style="7" customWidth="1"/>
    <col min="13315" max="13315" width="8.75" style="7" customWidth="1"/>
    <col min="13316" max="13327" width="9" style="7"/>
    <col min="13328" max="13328" width="8.875" style="7" bestFit="1" customWidth="1"/>
    <col min="13329" max="13567" width="9" style="7"/>
    <col min="13568" max="13568" width="5.75" style="7" bestFit="1" customWidth="1"/>
    <col min="13569" max="13569" width="4.25" style="7" bestFit="1" customWidth="1"/>
    <col min="13570" max="13570" width="14.375" style="7" customWidth="1"/>
    <col min="13571" max="13571" width="8.75" style="7" customWidth="1"/>
    <col min="13572" max="13583" width="9" style="7"/>
    <col min="13584" max="13584" width="8.875" style="7" bestFit="1" customWidth="1"/>
    <col min="13585" max="13823" width="9" style="7"/>
    <col min="13824" max="13824" width="5.75" style="7" bestFit="1" customWidth="1"/>
    <col min="13825" max="13825" width="4.25" style="7" bestFit="1" customWidth="1"/>
    <col min="13826" max="13826" width="14.375" style="7" customWidth="1"/>
    <col min="13827" max="13827" width="8.75" style="7" customWidth="1"/>
    <col min="13828" max="13839" width="9" style="7"/>
    <col min="13840" max="13840" width="8.875" style="7" bestFit="1" customWidth="1"/>
    <col min="13841" max="14079" width="9" style="7"/>
    <col min="14080" max="14080" width="5.75" style="7" bestFit="1" customWidth="1"/>
    <col min="14081" max="14081" width="4.25" style="7" bestFit="1" customWidth="1"/>
    <col min="14082" max="14082" width="14.375" style="7" customWidth="1"/>
    <col min="14083" max="14083" width="8.75" style="7" customWidth="1"/>
    <col min="14084" max="14095" width="9" style="7"/>
    <col min="14096" max="14096" width="8.875" style="7" bestFit="1" customWidth="1"/>
    <col min="14097" max="14335" width="9" style="7"/>
    <col min="14336" max="14336" width="5.75" style="7" bestFit="1" customWidth="1"/>
    <col min="14337" max="14337" width="4.25" style="7" bestFit="1" customWidth="1"/>
    <col min="14338" max="14338" width="14.375" style="7" customWidth="1"/>
    <col min="14339" max="14339" width="8.75" style="7" customWidth="1"/>
    <col min="14340" max="14351" width="9" style="7"/>
    <col min="14352" max="14352" width="8.875" style="7" bestFit="1" customWidth="1"/>
    <col min="14353" max="14591" width="9" style="7"/>
    <col min="14592" max="14592" width="5.75" style="7" bestFit="1" customWidth="1"/>
    <col min="14593" max="14593" width="4.25" style="7" bestFit="1" customWidth="1"/>
    <col min="14594" max="14594" width="14.375" style="7" customWidth="1"/>
    <col min="14595" max="14595" width="8.75" style="7" customWidth="1"/>
    <col min="14596" max="14607" width="9" style="7"/>
    <col min="14608" max="14608" width="8.875" style="7" bestFit="1" customWidth="1"/>
    <col min="14609" max="14847" width="9" style="7"/>
    <col min="14848" max="14848" width="5.75" style="7" bestFit="1" customWidth="1"/>
    <col min="14849" max="14849" width="4.25" style="7" bestFit="1" customWidth="1"/>
    <col min="14850" max="14850" width="14.375" style="7" customWidth="1"/>
    <col min="14851" max="14851" width="8.75" style="7" customWidth="1"/>
    <col min="14852" max="14863" width="9" style="7"/>
    <col min="14864" max="14864" width="8.875" style="7" bestFit="1" customWidth="1"/>
    <col min="14865" max="15103" width="9" style="7"/>
    <col min="15104" max="15104" width="5.75" style="7" bestFit="1" customWidth="1"/>
    <col min="15105" max="15105" width="4.25" style="7" bestFit="1" customWidth="1"/>
    <col min="15106" max="15106" width="14.375" style="7" customWidth="1"/>
    <col min="15107" max="15107" width="8.75" style="7" customWidth="1"/>
    <col min="15108" max="15119" width="9" style="7"/>
    <col min="15120" max="15120" width="8.875" style="7" bestFit="1" customWidth="1"/>
    <col min="15121" max="15359" width="9" style="7"/>
    <col min="15360" max="15360" width="5.75" style="7" bestFit="1" customWidth="1"/>
    <col min="15361" max="15361" width="4.25" style="7" bestFit="1" customWidth="1"/>
    <col min="15362" max="15362" width="14.375" style="7" customWidth="1"/>
    <col min="15363" max="15363" width="8.75" style="7" customWidth="1"/>
    <col min="15364" max="15375" width="9" style="7"/>
    <col min="15376" max="15376" width="8.875" style="7" bestFit="1" customWidth="1"/>
    <col min="15377" max="15615" width="9" style="7"/>
    <col min="15616" max="15616" width="5.75" style="7" bestFit="1" customWidth="1"/>
    <col min="15617" max="15617" width="4.25" style="7" bestFit="1" customWidth="1"/>
    <col min="15618" max="15618" width="14.375" style="7" customWidth="1"/>
    <col min="15619" max="15619" width="8.75" style="7" customWidth="1"/>
    <col min="15620" max="15631" width="9" style="7"/>
    <col min="15632" max="15632" width="8.875" style="7" bestFit="1" customWidth="1"/>
    <col min="15633" max="15871" width="9" style="7"/>
    <col min="15872" max="15872" width="5.75" style="7" bestFit="1" customWidth="1"/>
    <col min="15873" max="15873" width="4.25" style="7" bestFit="1" customWidth="1"/>
    <col min="15874" max="15874" width="14.375" style="7" customWidth="1"/>
    <col min="15875" max="15875" width="8.75" style="7" customWidth="1"/>
    <col min="15876" max="15887" width="9" style="7"/>
    <col min="15888" max="15888" width="8.875" style="7" bestFit="1" customWidth="1"/>
    <col min="15889" max="16127" width="9" style="7"/>
    <col min="16128" max="16128" width="5.75" style="7" bestFit="1" customWidth="1"/>
    <col min="16129" max="16129" width="4.25" style="7" bestFit="1" customWidth="1"/>
    <col min="16130" max="16130" width="14.375" style="7" customWidth="1"/>
    <col min="16131" max="16131" width="8.75" style="7" customWidth="1"/>
    <col min="16132" max="16143" width="9" style="7"/>
    <col min="16144" max="16144" width="8.875" style="7" bestFit="1" customWidth="1"/>
    <col min="16145" max="16384" width="9" style="7"/>
  </cols>
  <sheetData>
    <row r="1" spans="1:17" x14ac:dyDescent="0.25">
      <c r="A1" s="294" t="s">
        <v>52</v>
      </c>
      <c r="B1" s="294"/>
      <c r="C1" s="295" t="s">
        <v>53</v>
      </c>
      <c r="D1" s="295"/>
      <c r="E1" s="295"/>
      <c r="F1" s="295"/>
      <c r="G1" s="295"/>
      <c r="H1" s="295"/>
      <c r="I1" s="295"/>
    </row>
    <row r="2" spans="1:17" s="10" customFormat="1" x14ac:dyDescent="0.25">
      <c r="A2" s="292" t="s">
        <v>0</v>
      </c>
      <c r="B2" s="292"/>
      <c r="C2" s="9"/>
      <c r="D2" s="10" t="s">
        <v>54</v>
      </c>
      <c r="E2" s="10" t="s">
        <v>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</row>
    <row r="3" spans="1:17" s="10" customFormat="1" x14ac:dyDescent="0.25">
      <c r="A3" s="205">
        <v>2015</v>
      </c>
      <c r="B3" s="12">
        <v>78</v>
      </c>
      <c r="C3" s="13" t="s">
        <v>66</v>
      </c>
      <c r="D3" s="302">
        <f>E3+F3+G3+H3+I3+J3+K3+L3+M3+N3+O3+P3</f>
        <v>1405731</v>
      </c>
      <c r="E3" s="17">
        <v>1405731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7" s="10" customFormat="1" x14ac:dyDescent="0.25">
      <c r="A4" s="205">
        <v>2014</v>
      </c>
      <c r="B4" s="12">
        <v>78</v>
      </c>
      <c r="C4" s="13" t="s">
        <v>66</v>
      </c>
      <c r="D4" s="206">
        <f>SUM(E4:P4)</f>
        <v>15948495</v>
      </c>
      <c r="E4" s="211">
        <v>1183419</v>
      </c>
      <c r="F4" s="24">
        <v>1395605</v>
      </c>
      <c r="G4" s="24">
        <v>1675730</v>
      </c>
      <c r="H4" s="24">
        <v>166924</v>
      </c>
      <c r="I4" s="24">
        <v>1629305</v>
      </c>
      <c r="J4" s="24">
        <v>1598508</v>
      </c>
      <c r="K4" s="24">
        <v>1616133</v>
      </c>
      <c r="L4" s="24">
        <v>897003</v>
      </c>
      <c r="M4" s="24">
        <v>1532962</v>
      </c>
      <c r="N4" s="24">
        <v>1348219</v>
      </c>
      <c r="O4" s="24">
        <v>1448499</v>
      </c>
      <c r="P4" s="24">
        <v>1456188</v>
      </c>
    </row>
    <row r="5" spans="1:17" s="10" customFormat="1" x14ac:dyDescent="0.2">
      <c r="A5" s="11">
        <v>2013</v>
      </c>
      <c r="B5" s="12">
        <v>78</v>
      </c>
      <c r="C5" s="13" t="s">
        <v>66</v>
      </c>
      <c r="D5" s="206">
        <f>SUM(E5:P5)</f>
        <v>16531735.229000002</v>
      </c>
      <c r="E5" s="195">
        <v>1064551.8419999999</v>
      </c>
      <c r="F5" s="195">
        <v>1411661.3729999999</v>
      </c>
      <c r="G5" s="195">
        <v>1451957.7050000001</v>
      </c>
      <c r="H5" s="195">
        <v>1369206.1440000001</v>
      </c>
      <c r="I5" s="195">
        <v>1429125.7890000001</v>
      </c>
      <c r="J5" s="195">
        <v>1410580.7409999999</v>
      </c>
      <c r="K5" s="195">
        <v>1565286.05</v>
      </c>
      <c r="L5" s="195">
        <v>930548.12800000003</v>
      </c>
      <c r="M5" s="195">
        <v>1526557.379</v>
      </c>
      <c r="N5" s="195">
        <v>1337724.3770000001</v>
      </c>
      <c r="O5" s="195">
        <v>1643372.064</v>
      </c>
      <c r="P5" s="195">
        <v>1391163.6370000001</v>
      </c>
      <c r="Q5" s="236"/>
    </row>
    <row r="6" spans="1:17" s="10" customFormat="1" x14ac:dyDescent="0.2">
      <c r="A6" s="11">
        <v>2012</v>
      </c>
      <c r="B6" s="12">
        <v>78</v>
      </c>
      <c r="C6" s="13" t="s">
        <v>66</v>
      </c>
      <c r="D6" s="14">
        <f>SUM(E6:P6)</f>
        <v>14664192.085999999</v>
      </c>
      <c r="E6" s="196">
        <v>1181033.0379999999</v>
      </c>
      <c r="F6" s="196">
        <v>1289090.9210000001</v>
      </c>
      <c r="G6" s="196">
        <v>1455542.206</v>
      </c>
      <c r="H6" s="196">
        <v>1315112.544</v>
      </c>
      <c r="I6" s="196">
        <v>1212450.716</v>
      </c>
      <c r="J6" s="196">
        <v>1261446.71</v>
      </c>
      <c r="K6" s="196">
        <v>1127735.4909999999</v>
      </c>
      <c r="L6" s="196">
        <v>770527.70600000001</v>
      </c>
      <c r="M6" s="196">
        <v>1110375.635</v>
      </c>
      <c r="N6" s="196">
        <v>1271587.327</v>
      </c>
      <c r="O6" s="196">
        <v>1316159.639</v>
      </c>
      <c r="P6" s="196">
        <v>1353130.1529999999</v>
      </c>
    </row>
    <row r="7" spans="1:17" s="10" customFormat="1" x14ac:dyDescent="0.25">
      <c r="A7" s="16">
        <v>2011</v>
      </c>
      <c r="B7" s="12">
        <v>78</v>
      </c>
      <c r="C7" s="13" t="s">
        <v>66</v>
      </c>
      <c r="D7" s="14">
        <f>E7+F7+G7+H7+I7+J7+K7+L7+M7+N7+O7+P7</f>
        <v>15446886</v>
      </c>
      <c r="E7" s="17">
        <v>1084811</v>
      </c>
      <c r="F7" s="17">
        <v>1231891</v>
      </c>
      <c r="G7" s="17">
        <v>1521793</v>
      </c>
      <c r="H7" s="17">
        <v>1407303</v>
      </c>
      <c r="I7" s="17">
        <v>1257840</v>
      </c>
      <c r="J7" s="17">
        <v>1346699</v>
      </c>
      <c r="K7" s="17">
        <v>1497385</v>
      </c>
      <c r="L7" s="17">
        <v>996946</v>
      </c>
      <c r="M7" s="17">
        <v>1225343</v>
      </c>
      <c r="N7" s="17">
        <v>1305625</v>
      </c>
      <c r="O7" s="15">
        <v>1197451</v>
      </c>
      <c r="P7" s="17">
        <v>1373799</v>
      </c>
    </row>
    <row r="8" spans="1:17" x14ac:dyDescent="0.25">
      <c r="A8" s="18">
        <v>2010</v>
      </c>
      <c r="B8" s="19" t="s">
        <v>67</v>
      </c>
      <c r="C8" s="13" t="s">
        <v>66</v>
      </c>
      <c r="D8" s="20">
        <v>13525263</v>
      </c>
      <c r="E8" s="21">
        <v>1049441.423</v>
      </c>
      <c r="F8" s="21">
        <v>1183359.5220000001</v>
      </c>
      <c r="G8" s="21">
        <v>1358888.0789999999</v>
      </c>
      <c r="H8" s="21">
        <v>1092094.0190000001</v>
      </c>
      <c r="I8" s="21">
        <v>1091521.0290000001</v>
      </c>
      <c r="J8" s="21">
        <v>1082915.169</v>
      </c>
      <c r="K8" s="21">
        <v>1169248</v>
      </c>
      <c r="L8" s="21">
        <v>711550.08200000005</v>
      </c>
      <c r="M8" s="21">
        <v>1107716</v>
      </c>
      <c r="N8" s="21">
        <v>1352882</v>
      </c>
      <c r="O8" s="21">
        <v>934824</v>
      </c>
      <c r="P8" s="22">
        <v>1390866</v>
      </c>
    </row>
    <row r="9" spans="1:17" x14ac:dyDescent="0.25">
      <c r="A9" s="18">
        <v>2009</v>
      </c>
      <c r="B9" s="19" t="s">
        <v>67</v>
      </c>
      <c r="C9" s="13" t="s">
        <v>66</v>
      </c>
      <c r="D9" s="20">
        <v>11891197.570999999</v>
      </c>
      <c r="E9" s="21">
        <v>624740.03399999999</v>
      </c>
      <c r="F9" s="21">
        <v>754167.348</v>
      </c>
      <c r="G9" s="21">
        <v>933005.31599999999</v>
      </c>
      <c r="H9" s="21">
        <v>819259.94499999995</v>
      </c>
      <c r="I9" s="21">
        <v>937436.946</v>
      </c>
      <c r="J9" s="21">
        <v>1123307.4739999999</v>
      </c>
      <c r="K9" s="21">
        <v>1217841.2169999999</v>
      </c>
      <c r="L9" s="21">
        <v>679976.93</v>
      </c>
      <c r="M9" s="21">
        <v>1143944.1780000001</v>
      </c>
      <c r="N9" s="21">
        <v>1313385.3670000001</v>
      </c>
      <c r="O9" s="21">
        <v>1096289.5819999999</v>
      </c>
      <c r="P9" s="24">
        <v>1247843.2339999999</v>
      </c>
    </row>
    <row r="10" spans="1:17" x14ac:dyDescent="0.25">
      <c r="A10" s="18">
        <v>2008</v>
      </c>
      <c r="B10" s="19" t="s">
        <v>67</v>
      </c>
      <c r="C10" s="13" t="s">
        <v>66</v>
      </c>
      <c r="D10" s="97">
        <v>17991068.856000002</v>
      </c>
      <c r="E10" s="21">
        <v>1622679.8859999999</v>
      </c>
      <c r="F10" s="21">
        <v>1726153.719</v>
      </c>
      <c r="G10" s="21">
        <v>1847043.882</v>
      </c>
      <c r="H10" s="21">
        <v>1866771.916</v>
      </c>
      <c r="I10" s="21">
        <v>1889940.493</v>
      </c>
      <c r="J10" s="21">
        <v>1806021.709</v>
      </c>
      <c r="K10" s="21">
        <v>1869420.561</v>
      </c>
      <c r="L10" s="21">
        <v>1034066.855</v>
      </c>
      <c r="M10" s="21">
        <v>1593599.8840000001</v>
      </c>
      <c r="N10" s="21">
        <v>1080598.7379999999</v>
      </c>
      <c r="O10" s="21">
        <v>917377.53200000001</v>
      </c>
      <c r="P10" s="24">
        <v>737393.68100000196</v>
      </c>
    </row>
    <row r="11" spans="1:17" x14ac:dyDescent="0.25">
      <c r="A11" s="18">
        <v>2007</v>
      </c>
      <c r="B11" s="19" t="s">
        <v>67</v>
      </c>
      <c r="C11" s="13" t="s">
        <v>66</v>
      </c>
      <c r="D11" s="97">
        <v>15701095.139999999</v>
      </c>
      <c r="E11" s="26">
        <v>846608.41399999999</v>
      </c>
      <c r="F11" s="26">
        <v>1168805.6580000001</v>
      </c>
      <c r="G11" s="26">
        <v>1379581.4210000001</v>
      </c>
      <c r="H11" s="26">
        <v>1270002.287</v>
      </c>
      <c r="I11" s="26">
        <v>1501164.63</v>
      </c>
      <c r="J11" s="26">
        <v>1385855.091</v>
      </c>
      <c r="K11" s="26">
        <v>1332983.7150000001</v>
      </c>
      <c r="L11" s="26">
        <v>955320.00699999998</v>
      </c>
      <c r="M11" s="26">
        <v>1280423.5889999999</v>
      </c>
      <c r="N11" s="26">
        <v>1410667.523</v>
      </c>
      <c r="O11" s="26">
        <v>1676893.155</v>
      </c>
      <c r="P11" s="24">
        <v>1492789.65</v>
      </c>
    </row>
    <row r="12" spans="1:17" x14ac:dyDescent="0.25">
      <c r="A12" s="18">
        <v>2006</v>
      </c>
      <c r="B12" s="19" t="s">
        <v>67</v>
      </c>
      <c r="C12" s="13" t="s">
        <v>66</v>
      </c>
      <c r="D12" s="25">
        <v>11730284.759</v>
      </c>
      <c r="E12" s="26">
        <v>590571.71600000001</v>
      </c>
      <c r="F12" s="26">
        <v>817197.32200000004</v>
      </c>
      <c r="G12" s="26">
        <v>1040670.253</v>
      </c>
      <c r="H12" s="26">
        <v>969525.75399999996</v>
      </c>
      <c r="I12" s="26">
        <v>1076532.3559999999</v>
      </c>
      <c r="J12" s="26">
        <v>1163809.574</v>
      </c>
      <c r="K12" s="26">
        <v>1016821.045</v>
      </c>
      <c r="L12" s="26">
        <v>684796.24300000002</v>
      </c>
      <c r="M12" s="26">
        <v>1069467.0989999999</v>
      </c>
      <c r="N12" s="26">
        <v>942231.52099999995</v>
      </c>
      <c r="O12" s="26">
        <v>1153626.4939999999</v>
      </c>
      <c r="P12" s="24">
        <v>1205035.382</v>
      </c>
    </row>
    <row r="13" spans="1:17" x14ac:dyDescent="0.25">
      <c r="A13" s="18">
        <v>2005</v>
      </c>
      <c r="B13" s="27" t="s">
        <v>67</v>
      </c>
      <c r="C13" s="28" t="s">
        <v>66</v>
      </c>
      <c r="D13" s="25">
        <v>9428915.9570000004</v>
      </c>
      <c r="E13" s="26">
        <v>606696.56900000002</v>
      </c>
      <c r="F13" s="26">
        <v>816040.73899999994</v>
      </c>
      <c r="G13" s="26">
        <v>966755.24100000004</v>
      </c>
      <c r="H13" s="26">
        <v>851589.91500000004</v>
      </c>
      <c r="I13" s="26">
        <v>858020.75699999998</v>
      </c>
      <c r="J13" s="26">
        <v>825511.77</v>
      </c>
      <c r="K13" s="26">
        <v>791923.81400000001</v>
      </c>
      <c r="L13" s="26">
        <v>467437.56400000001</v>
      </c>
      <c r="M13" s="26">
        <v>828855.897</v>
      </c>
      <c r="N13" s="26">
        <v>833460.42700000003</v>
      </c>
      <c r="O13" s="26">
        <v>686880.09600000002</v>
      </c>
      <c r="P13" s="24">
        <v>895743.16799999995</v>
      </c>
    </row>
    <row r="14" spans="1:17" x14ac:dyDescent="0.25">
      <c r="A14" s="18">
        <v>2004</v>
      </c>
      <c r="B14" s="27" t="s">
        <v>67</v>
      </c>
      <c r="C14" s="28" t="s">
        <v>66</v>
      </c>
      <c r="D14" s="29">
        <v>8147938.7450000001</v>
      </c>
      <c r="E14" s="26">
        <v>546880.94799999997</v>
      </c>
      <c r="F14" s="26">
        <v>401305.27399999998</v>
      </c>
      <c r="G14" s="26">
        <v>622205.88500000001</v>
      </c>
      <c r="H14" s="26">
        <v>670827.39199999999</v>
      </c>
      <c r="I14" s="26">
        <v>678922.37300000002</v>
      </c>
      <c r="J14" s="26">
        <v>718742.81400000001</v>
      </c>
      <c r="K14" s="26">
        <v>849041.14599999995</v>
      </c>
      <c r="L14" s="26">
        <v>504157.99</v>
      </c>
      <c r="M14" s="26">
        <v>768838.16599999997</v>
      </c>
      <c r="N14" s="26">
        <v>737631.42200000002</v>
      </c>
      <c r="O14" s="26">
        <v>710527.93799999997</v>
      </c>
      <c r="P14" s="24">
        <v>938857.397</v>
      </c>
    </row>
    <row r="15" spans="1:17" x14ac:dyDescent="0.25">
      <c r="A15" s="18">
        <v>2003</v>
      </c>
      <c r="B15" s="27" t="s">
        <v>67</v>
      </c>
      <c r="C15" s="28" t="s">
        <v>66</v>
      </c>
      <c r="D15" s="29">
        <v>4946268.8289999999</v>
      </c>
      <c r="E15" s="26">
        <v>297969.31800000003</v>
      </c>
      <c r="F15" s="26">
        <v>298061.11499999999</v>
      </c>
      <c r="G15" s="26">
        <v>384462.68099999998</v>
      </c>
      <c r="H15" s="26">
        <v>425706.97600000002</v>
      </c>
      <c r="I15" s="26">
        <v>411115.973</v>
      </c>
      <c r="J15" s="26">
        <v>470285.35</v>
      </c>
      <c r="K15" s="26">
        <v>455199.27100000001</v>
      </c>
      <c r="L15" s="26">
        <v>320059.55300000001</v>
      </c>
      <c r="M15" s="26">
        <v>442721.71799999999</v>
      </c>
      <c r="N15" s="26">
        <v>492137.95600000001</v>
      </c>
      <c r="O15" s="26">
        <v>446135.58100000001</v>
      </c>
      <c r="P15" s="24">
        <v>502413.337</v>
      </c>
    </row>
    <row r="16" spans="1:17" x14ac:dyDescent="0.25">
      <c r="A16" s="18">
        <v>2002</v>
      </c>
      <c r="B16" s="27" t="s">
        <v>67</v>
      </c>
      <c r="C16" s="28" t="s">
        <v>66</v>
      </c>
      <c r="D16" s="29">
        <v>3179785.0420000004</v>
      </c>
      <c r="E16" s="26">
        <v>181576.17800000001</v>
      </c>
      <c r="F16" s="26">
        <v>196263.24600000001</v>
      </c>
      <c r="G16" s="26">
        <v>257734.46</v>
      </c>
      <c r="H16" s="26">
        <v>238271.02</v>
      </c>
      <c r="I16" s="26">
        <v>295398.065</v>
      </c>
      <c r="J16" s="26">
        <v>247144.299</v>
      </c>
      <c r="K16" s="26">
        <v>270980.571</v>
      </c>
      <c r="L16" s="26">
        <v>176622.11300000001</v>
      </c>
      <c r="M16" s="26">
        <v>288475.01799999998</v>
      </c>
      <c r="N16" s="26">
        <v>345111.16600000003</v>
      </c>
      <c r="O16" s="26">
        <v>344892.95600000001</v>
      </c>
      <c r="P16" s="24">
        <v>337315.95</v>
      </c>
      <c r="Q16" s="126"/>
    </row>
    <row r="17" spans="1:17" x14ac:dyDescent="0.25">
      <c r="A17" s="296" t="s">
        <v>1</v>
      </c>
      <c r="B17" s="296"/>
      <c r="C17" s="23"/>
    </row>
    <row r="18" spans="1:17" x14ac:dyDescent="0.25">
      <c r="A18" s="207">
        <v>2015</v>
      </c>
      <c r="B18" s="301">
        <v>78</v>
      </c>
      <c r="C18" s="32" t="s">
        <v>66</v>
      </c>
      <c r="D18" s="304">
        <f>E18+F18+G18+H18+I18+J18+K18+L18+M18+N18+O18+P18</f>
        <v>790351</v>
      </c>
      <c r="E18" s="24">
        <v>790351</v>
      </c>
    </row>
    <row r="19" spans="1:17" x14ac:dyDescent="0.25">
      <c r="A19" s="207">
        <v>2014</v>
      </c>
      <c r="B19" s="31">
        <v>78</v>
      </c>
      <c r="C19" s="32" t="s">
        <v>66</v>
      </c>
      <c r="D19" s="206">
        <f>SUM(E19:P19)</f>
        <v>15400779</v>
      </c>
      <c r="E19" s="210">
        <v>750572</v>
      </c>
      <c r="F19" s="24">
        <v>1021255</v>
      </c>
      <c r="G19" s="24">
        <v>1169898</v>
      </c>
      <c r="H19" s="24">
        <v>1320987</v>
      </c>
      <c r="I19" s="24">
        <v>1354258</v>
      </c>
      <c r="J19" s="24">
        <v>1324126</v>
      </c>
      <c r="K19" s="24">
        <v>1304313</v>
      </c>
      <c r="L19" s="24">
        <v>1137187</v>
      </c>
      <c r="M19" s="24">
        <v>1262219</v>
      </c>
      <c r="N19" s="24">
        <v>1420224</v>
      </c>
      <c r="O19" s="24">
        <v>1549548</v>
      </c>
      <c r="P19" s="17">
        <v>1786192</v>
      </c>
    </row>
    <row r="20" spans="1:17" x14ac:dyDescent="0.2">
      <c r="A20" s="30">
        <v>2013</v>
      </c>
      <c r="B20" s="31">
        <v>78</v>
      </c>
      <c r="C20" s="32" t="s">
        <v>66</v>
      </c>
      <c r="D20" s="206">
        <f>SUM(E20:P20)</f>
        <v>16493632.834000001</v>
      </c>
      <c r="E20" s="212">
        <v>785888.43200000003</v>
      </c>
      <c r="F20" s="197">
        <v>1091465.52</v>
      </c>
      <c r="G20" s="197">
        <v>1446483.379</v>
      </c>
      <c r="H20" s="197">
        <v>1509382.4339999999</v>
      </c>
      <c r="I20" s="197">
        <v>1550524.4350000001</v>
      </c>
      <c r="J20" s="197">
        <v>1431109.287</v>
      </c>
      <c r="K20" s="197">
        <v>1710553.5179999999</v>
      </c>
      <c r="L20" s="197">
        <v>1093111.4580000001</v>
      </c>
      <c r="M20" s="197">
        <v>1303685.675</v>
      </c>
      <c r="N20" s="197">
        <v>1382714.1569999999</v>
      </c>
      <c r="O20" s="197">
        <v>1552203.3049999999</v>
      </c>
      <c r="P20" s="197">
        <v>1636511.2339999999</v>
      </c>
      <c r="Q20" s="236"/>
    </row>
    <row r="21" spans="1:17" x14ac:dyDescent="0.2">
      <c r="A21" s="30">
        <v>2012</v>
      </c>
      <c r="B21" s="31">
        <v>78</v>
      </c>
      <c r="C21" s="32" t="s">
        <v>66</v>
      </c>
      <c r="D21" s="14">
        <f>SUM(E21:P21)</f>
        <v>14184642.588999998</v>
      </c>
      <c r="E21" s="197">
        <v>750199.31099999999</v>
      </c>
      <c r="F21" s="197">
        <v>950959.32700000005</v>
      </c>
      <c r="G21" s="197">
        <v>1160249.179</v>
      </c>
      <c r="H21" s="197">
        <v>1154970.513</v>
      </c>
      <c r="I21" s="197">
        <v>1337501.398</v>
      </c>
      <c r="J21" s="197">
        <v>1298436.7209999999</v>
      </c>
      <c r="K21" s="197">
        <v>1205241.2819999999</v>
      </c>
      <c r="L21" s="197">
        <v>978164.08400000003</v>
      </c>
      <c r="M21" s="197">
        <v>1169742.8929999999</v>
      </c>
      <c r="N21" s="197">
        <v>1237499.757</v>
      </c>
      <c r="O21" s="197">
        <v>1444048.8149999999</v>
      </c>
      <c r="P21" s="197">
        <v>1497629.3089999999</v>
      </c>
      <c r="Q21" s="237"/>
    </row>
    <row r="22" spans="1:17" x14ac:dyDescent="0.25">
      <c r="A22" s="34">
        <v>2011</v>
      </c>
      <c r="B22" s="31">
        <v>78</v>
      </c>
      <c r="C22" s="32" t="s">
        <v>66</v>
      </c>
      <c r="D22" s="52">
        <f>E22+F22+G22+H22+I22+J22+K22+L22+M22+N22+O22+P22</f>
        <v>16780060</v>
      </c>
      <c r="E22" s="24">
        <v>998909</v>
      </c>
      <c r="F22" s="17">
        <v>1240720</v>
      </c>
      <c r="G22" s="24">
        <v>1634731</v>
      </c>
      <c r="H22" s="24">
        <v>1621247</v>
      </c>
      <c r="I22" s="24">
        <v>1538733</v>
      </c>
      <c r="J22" s="24">
        <v>1662874</v>
      </c>
      <c r="K22" s="24">
        <v>1276000</v>
      </c>
      <c r="L22" s="24">
        <v>1056462</v>
      </c>
      <c r="M22" s="24">
        <v>1387769</v>
      </c>
      <c r="N22" s="24">
        <v>1397102</v>
      </c>
      <c r="O22" s="24">
        <v>1336644</v>
      </c>
      <c r="P22" s="17">
        <v>1628869</v>
      </c>
    </row>
    <row r="23" spans="1:17" x14ac:dyDescent="0.25">
      <c r="A23" s="18">
        <v>2010</v>
      </c>
      <c r="B23" s="35" t="s">
        <v>67</v>
      </c>
      <c r="C23" s="32" t="s">
        <v>66</v>
      </c>
      <c r="D23" s="98">
        <v>13177134</v>
      </c>
      <c r="E23" s="36">
        <v>554597.43799999997</v>
      </c>
      <c r="F23" s="36">
        <v>749986.76800000004</v>
      </c>
      <c r="G23" s="36">
        <v>950425.34100000001</v>
      </c>
      <c r="H23" s="36">
        <v>956425.85699999996</v>
      </c>
      <c r="I23" s="36">
        <v>938252.14099999995</v>
      </c>
      <c r="J23" s="36">
        <v>1026331.377</v>
      </c>
      <c r="K23" s="36">
        <v>1130869.7409999999</v>
      </c>
      <c r="L23" s="36">
        <v>1019448.268</v>
      </c>
      <c r="M23" s="36">
        <v>1115328.932</v>
      </c>
      <c r="N23" s="36">
        <v>1429085</v>
      </c>
      <c r="O23" s="36">
        <v>1447081</v>
      </c>
      <c r="P23" s="36">
        <v>1859303</v>
      </c>
    </row>
    <row r="24" spans="1:17" x14ac:dyDescent="0.25">
      <c r="A24" s="18">
        <v>2009</v>
      </c>
      <c r="B24" s="35" t="s">
        <v>67</v>
      </c>
      <c r="C24" s="32" t="s">
        <v>66</v>
      </c>
      <c r="D24" s="37">
        <v>8744719.7060000002</v>
      </c>
      <c r="E24" s="36">
        <v>328491.88199999998</v>
      </c>
      <c r="F24" s="36">
        <v>387295.32299999997</v>
      </c>
      <c r="G24" s="36">
        <v>634484.00899999996</v>
      </c>
      <c r="H24" s="36">
        <v>690432.11899999995</v>
      </c>
      <c r="I24" s="36">
        <v>830255.42799999996</v>
      </c>
      <c r="J24" s="36">
        <v>797377.08200000005</v>
      </c>
      <c r="K24" s="36">
        <v>711570.88500000001</v>
      </c>
      <c r="L24" s="36">
        <v>727021.21200000006</v>
      </c>
      <c r="M24" s="36">
        <v>960177.15700000001</v>
      </c>
      <c r="N24" s="36">
        <v>733861.48199999996</v>
      </c>
      <c r="O24" s="36">
        <v>760183.26899999997</v>
      </c>
      <c r="P24" s="36">
        <v>1183569.858</v>
      </c>
    </row>
    <row r="25" spans="1:17" x14ac:dyDescent="0.25">
      <c r="A25" s="18">
        <v>2008</v>
      </c>
      <c r="B25" s="35" t="s">
        <v>67</v>
      </c>
      <c r="C25" s="32" t="s">
        <v>66</v>
      </c>
      <c r="D25" s="37">
        <v>12358393.807999998</v>
      </c>
      <c r="E25" s="36">
        <v>877203.554</v>
      </c>
      <c r="F25" s="36">
        <v>1042203.43</v>
      </c>
      <c r="G25" s="36">
        <v>1222414.699</v>
      </c>
      <c r="H25" s="36">
        <v>1209083.2919999999</v>
      </c>
      <c r="I25" s="36">
        <v>1151972.8119999999</v>
      </c>
      <c r="J25" s="36">
        <v>1291372.54</v>
      </c>
      <c r="K25" s="36">
        <v>1145036.9509999999</v>
      </c>
      <c r="L25" s="36">
        <v>1017339.749</v>
      </c>
      <c r="M25" s="36">
        <v>972724.29700000002</v>
      </c>
      <c r="N25" s="36">
        <v>838809.10900000005</v>
      </c>
      <c r="O25" s="36">
        <v>695838.03300000005</v>
      </c>
      <c r="P25" s="36">
        <v>894395</v>
      </c>
    </row>
    <row r="26" spans="1:17" x14ac:dyDescent="0.25">
      <c r="A26" s="18">
        <v>2007</v>
      </c>
      <c r="B26" s="38" t="s">
        <v>67</v>
      </c>
      <c r="C26" s="39" t="s">
        <v>66</v>
      </c>
      <c r="D26" s="40">
        <v>12035389.115000002</v>
      </c>
      <c r="E26" s="41">
        <v>615446.00899999996</v>
      </c>
      <c r="F26" s="41">
        <v>705179.674</v>
      </c>
      <c r="G26" s="41">
        <v>871366.02800000005</v>
      </c>
      <c r="H26" s="41">
        <v>871822.77599999995</v>
      </c>
      <c r="I26" s="41">
        <v>988245.27500000002</v>
      </c>
      <c r="J26" s="41">
        <v>998255.978</v>
      </c>
      <c r="K26" s="41">
        <v>975431.99399999995</v>
      </c>
      <c r="L26" s="41">
        <v>886324.58100000001</v>
      </c>
      <c r="M26" s="41">
        <v>1000642.432</v>
      </c>
      <c r="N26" s="41">
        <v>1239765.425</v>
      </c>
      <c r="O26" s="41">
        <v>1370977.88</v>
      </c>
      <c r="P26" s="41">
        <v>1511931</v>
      </c>
    </row>
    <row r="27" spans="1:17" x14ac:dyDescent="0.25">
      <c r="A27" s="18">
        <v>2006</v>
      </c>
      <c r="B27" s="42" t="s">
        <v>67</v>
      </c>
      <c r="C27" s="43" t="s">
        <v>66</v>
      </c>
      <c r="D27" s="44">
        <v>11145190.723999998</v>
      </c>
      <c r="E27" s="45">
        <v>666744.804</v>
      </c>
      <c r="F27" s="45">
        <v>782267.15500000003</v>
      </c>
      <c r="G27" s="45">
        <v>1007889.627</v>
      </c>
      <c r="H27" s="45">
        <v>1038341.942</v>
      </c>
      <c r="I27" s="45">
        <v>1184884.3600000001</v>
      </c>
      <c r="J27" s="45">
        <v>1113344.517</v>
      </c>
      <c r="K27" s="45">
        <v>928107.66599999997</v>
      </c>
      <c r="L27" s="45">
        <v>824652.19200000004</v>
      </c>
      <c r="M27" s="45">
        <v>819611.81499999994</v>
      </c>
      <c r="N27" s="45">
        <v>776393.62</v>
      </c>
      <c r="O27" s="45">
        <v>894051.34900000005</v>
      </c>
      <c r="P27" s="45">
        <v>1108901</v>
      </c>
    </row>
    <row r="28" spans="1:17" x14ac:dyDescent="0.25">
      <c r="A28" s="18">
        <v>2005</v>
      </c>
      <c r="B28" s="46" t="s">
        <v>67</v>
      </c>
      <c r="C28" s="47" t="s">
        <v>66</v>
      </c>
      <c r="D28" s="48">
        <v>10378775.177999999</v>
      </c>
      <c r="E28" s="49">
        <v>455084.93599999999</v>
      </c>
      <c r="F28" s="49">
        <v>592795.772</v>
      </c>
      <c r="G28" s="49">
        <v>806538.27</v>
      </c>
      <c r="H28" s="49">
        <v>775103.65399999998</v>
      </c>
      <c r="I28" s="49">
        <v>903985.14</v>
      </c>
      <c r="J28" s="49">
        <v>929635.05799999996</v>
      </c>
      <c r="K28" s="49">
        <v>769650.02099999995</v>
      </c>
      <c r="L28" s="49">
        <v>987278.85600000003</v>
      </c>
      <c r="M28" s="49">
        <v>940447.17</v>
      </c>
      <c r="N28" s="49">
        <v>1000486.534</v>
      </c>
      <c r="O28" s="49">
        <v>989115.23100000003</v>
      </c>
      <c r="P28" s="49">
        <v>1228654.5360000001</v>
      </c>
    </row>
    <row r="29" spans="1:17" x14ac:dyDescent="0.25">
      <c r="A29" s="18">
        <v>2004</v>
      </c>
      <c r="B29" s="50" t="s">
        <v>67</v>
      </c>
      <c r="C29" s="51" t="s">
        <v>66</v>
      </c>
      <c r="D29" s="52">
        <v>10108032.717</v>
      </c>
      <c r="E29" s="53">
        <v>488919.60399999999</v>
      </c>
      <c r="F29" s="53">
        <v>560556.06400000001</v>
      </c>
      <c r="G29" s="53">
        <v>965986.23600000003</v>
      </c>
      <c r="H29" s="53">
        <v>921570.76300000004</v>
      </c>
      <c r="I29" s="53">
        <v>1032656.943</v>
      </c>
      <c r="J29" s="53">
        <v>1062169.892</v>
      </c>
      <c r="K29" s="53">
        <v>892731.674</v>
      </c>
      <c r="L29" s="53">
        <v>717161.10900000005</v>
      </c>
      <c r="M29" s="53">
        <v>771257.18099999998</v>
      </c>
      <c r="N29" s="53">
        <v>766810.55599999998</v>
      </c>
      <c r="O29" s="53">
        <v>883447.73499999999</v>
      </c>
      <c r="P29" s="54">
        <v>1044764.96</v>
      </c>
    </row>
    <row r="30" spans="1:17" x14ac:dyDescent="0.25">
      <c r="A30" s="18">
        <v>2003</v>
      </c>
      <c r="B30" s="50" t="s">
        <v>67</v>
      </c>
      <c r="C30" s="55" t="s">
        <v>66</v>
      </c>
      <c r="D30" s="56">
        <v>5341977.2890000008</v>
      </c>
      <c r="E30" s="57">
        <v>177601.658</v>
      </c>
      <c r="F30" s="57">
        <v>195143.663</v>
      </c>
      <c r="G30" s="57">
        <v>267850.36599999998</v>
      </c>
      <c r="H30" s="57">
        <v>335301.21600000001</v>
      </c>
      <c r="I30" s="57">
        <v>371394.23800000001</v>
      </c>
      <c r="J30" s="57">
        <v>412986.45799999998</v>
      </c>
      <c r="K30" s="57">
        <v>407963.91600000003</v>
      </c>
      <c r="L30" s="57">
        <v>386658.96299999999</v>
      </c>
      <c r="M30" s="57">
        <v>502397.1</v>
      </c>
      <c r="N30" s="57">
        <v>678887.34600000002</v>
      </c>
      <c r="O30" s="57">
        <v>610232.36199999996</v>
      </c>
      <c r="P30" s="58">
        <v>995560.00300000003</v>
      </c>
    </row>
    <row r="31" spans="1:17" x14ac:dyDescent="0.25">
      <c r="A31" s="18">
        <v>2002</v>
      </c>
      <c r="B31" s="50" t="s">
        <v>67</v>
      </c>
      <c r="C31" s="59" t="s">
        <v>66</v>
      </c>
      <c r="D31" s="60">
        <v>2298876.5270000002</v>
      </c>
      <c r="E31" s="57">
        <v>80267.130999999994</v>
      </c>
      <c r="F31" s="57">
        <v>82063.695999999996</v>
      </c>
      <c r="G31" s="57">
        <v>123198.13800000001</v>
      </c>
      <c r="H31" s="57">
        <v>161831.02100000001</v>
      </c>
      <c r="I31" s="57">
        <v>212023.08799999999</v>
      </c>
      <c r="J31" s="57">
        <v>180026.519</v>
      </c>
      <c r="K31" s="57">
        <v>201383.777</v>
      </c>
      <c r="L31" s="57">
        <v>189415.258</v>
      </c>
      <c r="M31" s="57">
        <v>200719.37</v>
      </c>
      <c r="N31" s="57">
        <v>247195.997</v>
      </c>
      <c r="O31" s="57">
        <v>278096.00099999999</v>
      </c>
      <c r="P31" s="58">
        <v>342656.53100000002</v>
      </c>
      <c r="Q31" s="126"/>
    </row>
    <row r="32" spans="1:17" x14ac:dyDescent="0.25">
      <c r="A32" s="294" t="s">
        <v>52</v>
      </c>
      <c r="B32" s="294"/>
      <c r="C32" s="295" t="s">
        <v>68</v>
      </c>
      <c r="D32" s="295"/>
      <c r="E32" s="295"/>
      <c r="F32" s="295"/>
      <c r="G32" s="295"/>
      <c r="H32" s="295"/>
      <c r="I32" s="295"/>
    </row>
    <row r="33" spans="1:17" x14ac:dyDescent="0.25">
      <c r="A33" s="292" t="s">
        <v>0</v>
      </c>
      <c r="B33" s="292"/>
      <c r="C33" s="23"/>
      <c r="D33" s="23"/>
    </row>
    <row r="34" spans="1:17" x14ac:dyDescent="0.25">
      <c r="A34" s="205">
        <v>2015</v>
      </c>
      <c r="B34" s="12">
        <v>51</v>
      </c>
      <c r="C34" s="61" t="s">
        <v>5</v>
      </c>
      <c r="D34" s="305">
        <f>E34+F34+G34+H34+I34+J34+K34+L34+M34+N34+O34+P34</f>
        <v>586700</v>
      </c>
      <c r="E34" s="24">
        <v>586700</v>
      </c>
    </row>
    <row r="35" spans="1:17" x14ac:dyDescent="0.25">
      <c r="A35" s="205">
        <v>2014</v>
      </c>
      <c r="B35" s="12">
        <v>51</v>
      </c>
      <c r="C35" s="61" t="s">
        <v>5</v>
      </c>
      <c r="D35" s="206">
        <f>SUM(E35:P35)</f>
        <v>7255470</v>
      </c>
      <c r="E35" s="210">
        <v>491787</v>
      </c>
      <c r="F35" s="24">
        <v>598323</v>
      </c>
      <c r="G35" s="24">
        <v>716411</v>
      </c>
      <c r="H35" s="24">
        <v>721589</v>
      </c>
      <c r="I35" s="24">
        <v>669890</v>
      </c>
      <c r="J35" s="24">
        <v>676044</v>
      </c>
      <c r="K35" s="24">
        <v>715569</v>
      </c>
      <c r="L35" s="24">
        <v>304253</v>
      </c>
      <c r="M35" s="24">
        <v>626514</v>
      </c>
      <c r="N35" s="24">
        <v>561733</v>
      </c>
      <c r="O35" s="247">
        <v>584946</v>
      </c>
      <c r="P35" s="17">
        <v>588411</v>
      </c>
    </row>
    <row r="36" spans="1:17" x14ac:dyDescent="0.2">
      <c r="A36" s="11">
        <v>2013</v>
      </c>
      <c r="B36" s="12">
        <v>51</v>
      </c>
      <c r="C36" s="61" t="s">
        <v>5</v>
      </c>
      <c r="D36" s="206">
        <f>SUM(E36:P36)</f>
        <v>6856629.7609999999</v>
      </c>
      <c r="E36" s="213">
        <v>400061.26899999997</v>
      </c>
      <c r="F36" s="198">
        <v>615689.098</v>
      </c>
      <c r="G36" s="198">
        <v>650895.65899999999</v>
      </c>
      <c r="H36" s="198">
        <v>598088.95799999998</v>
      </c>
      <c r="I36" s="198">
        <v>627365.98300000001</v>
      </c>
      <c r="J36" s="198">
        <v>592007.17099999997</v>
      </c>
      <c r="K36" s="198">
        <v>719421.24699999997</v>
      </c>
      <c r="L36" s="198">
        <v>379721.95199999999</v>
      </c>
      <c r="M36" s="198">
        <v>586266.99</v>
      </c>
      <c r="N36" s="198">
        <v>496828.4</v>
      </c>
      <c r="O36" s="198">
        <v>663524.04299999995</v>
      </c>
      <c r="P36" s="198">
        <v>526758.99100000004</v>
      </c>
      <c r="Q36" s="237"/>
    </row>
    <row r="37" spans="1:17" x14ac:dyDescent="0.2">
      <c r="A37" s="11">
        <v>2012</v>
      </c>
      <c r="B37" s="12">
        <v>51</v>
      </c>
      <c r="C37" s="61" t="s">
        <v>5</v>
      </c>
      <c r="D37" s="14">
        <f>SUM(E37:P37)</f>
        <v>6069001.5660000006</v>
      </c>
      <c r="E37" s="199">
        <v>494376.74400000001</v>
      </c>
      <c r="F37" s="199">
        <v>543299.54200000002</v>
      </c>
      <c r="G37" s="199">
        <v>592174.79399999999</v>
      </c>
      <c r="H37" s="199">
        <v>556334.16700000002</v>
      </c>
      <c r="I37" s="199">
        <v>521275.04100000003</v>
      </c>
      <c r="J37" s="199">
        <v>529470.82200000004</v>
      </c>
      <c r="K37" s="199">
        <v>462646.647</v>
      </c>
      <c r="L37" s="199">
        <v>246139.872</v>
      </c>
      <c r="M37" s="199">
        <v>444434.58399999997</v>
      </c>
      <c r="N37" s="199">
        <v>554840.61499999999</v>
      </c>
      <c r="O37" s="199">
        <v>531959.12800000003</v>
      </c>
      <c r="P37" s="199">
        <v>592049.61</v>
      </c>
    </row>
    <row r="38" spans="1:17" x14ac:dyDescent="0.25">
      <c r="A38" s="16">
        <v>2011</v>
      </c>
      <c r="B38" s="12">
        <v>51</v>
      </c>
      <c r="C38" s="61" t="s">
        <v>5</v>
      </c>
      <c r="D38" s="52">
        <f>SUM(E38:P38)</f>
        <v>6486240</v>
      </c>
      <c r="E38" s="24">
        <v>501254</v>
      </c>
      <c r="F38" s="24">
        <v>551695</v>
      </c>
      <c r="G38" s="24">
        <v>718867</v>
      </c>
      <c r="H38" s="24">
        <v>583243</v>
      </c>
      <c r="I38" s="24">
        <v>447158</v>
      </c>
      <c r="J38" s="24">
        <v>540510</v>
      </c>
      <c r="K38" s="24">
        <v>648511</v>
      </c>
      <c r="L38" s="24">
        <v>340417</v>
      </c>
      <c r="M38" s="24">
        <v>502028</v>
      </c>
      <c r="N38" s="24">
        <v>600043</v>
      </c>
      <c r="O38" s="24">
        <v>492050</v>
      </c>
      <c r="P38" s="17">
        <v>560464</v>
      </c>
    </row>
    <row r="39" spans="1:17" x14ac:dyDescent="0.25">
      <c r="A39" s="18">
        <v>2010</v>
      </c>
      <c r="B39" s="62">
        <v>51</v>
      </c>
      <c r="C39" s="61" t="s">
        <v>5</v>
      </c>
      <c r="D39" s="97">
        <v>6210487</v>
      </c>
      <c r="E39" s="21">
        <v>527123.80799999996</v>
      </c>
      <c r="F39" s="21">
        <v>604297.36899999995</v>
      </c>
      <c r="G39" s="21">
        <v>670284.44200000004</v>
      </c>
      <c r="H39" s="21">
        <v>509657.23300000001</v>
      </c>
      <c r="I39" s="21">
        <v>544388.02</v>
      </c>
      <c r="J39" s="21">
        <v>462083.97899999999</v>
      </c>
      <c r="K39" s="21">
        <v>562493.81700000004</v>
      </c>
      <c r="L39" s="21">
        <v>241431.174</v>
      </c>
      <c r="M39" s="21">
        <v>501197.87599999999</v>
      </c>
      <c r="N39" s="21">
        <v>613024</v>
      </c>
      <c r="O39" s="21">
        <v>368898.92099999997</v>
      </c>
      <c r="P39" s="17">
        <v>605607</v>
      </c>
    </row>
    <row r="40" spans="1:17" x14ac:dyDescent="0.25">
      <c r="A40" s="18">
        <v>2009</v>
      </c>
      <c r="B40" s="62">
        <v>51</v>
      </c>
      <c r="C40" s="61" t="s">
        <v>5</v>
      </c>
      <c r="D40" s="25">
        <v>6086130.9699999997</v>
      </c>
      <c r="E40" s="21">
        <v>229279.986</v>
      </c>
      <c r="F40" s="21">
        <v>373804.158</v>
      </c>
      <c r="G40" s="21">
        <v>475046.95199999999</v>
      </c>
      <c r="H40" s="21">
        <v>402847.94199999998</v>
      </c>
      <c r="I40" s="21">
        <v>465636.46500000003</v>
      </c>
      <c r="J40" s="21">
        <v>579315.63399999996</v>
      </c>
      <c r="K40" s="21">
        <v>737347.98800000001</v>
      </c>
      <c r="L40" s="21">
        <v>307631.00099999999</v>
      </c>
      <c r="M40" s="21">
        <v>678563.58200000005</v>
      </c>
      <c r="N40" s="21">
        <v>767391.54299999995</v>
      </c>
      <c r="O40" s="21">
        <v>512554.99800000002</v>
      </c>
      <c r="P40" s="22">
        <v>556710.72100000002</v>
      </c>
    </row>
    <row r="41" spans="1:17" x14ac:dyDescent="0.25">
      <c r="A41" s="18">
        <v>2008</v>
      </c>
      <c r="B41" s="62">
        <v>51</v>
      </c>
      <c r="C41" s="61" t="s">
        <v>5</v>
      </c>
      <c r="D41" s="20">
        <v>7474360.5209999997</v>
      </c>
      <c r="E41" s="21">
        <v>712661.43599999999</v>
      </c>
      <c r="F41" s="21">
        <v>741968.03200000001</v>
      </c>
      <c r="G41" s="21">
        <v>728019.95400000003</v>
      </c>
      <c r="H41" s="21">
        <v>780179.68299999996</v>
      </c>
      <c r="I41" s="21">
        <v>741465.15599999996</v>
      </c>
      <c r="J41" s="21">
        <v>767905.63199999998</v>
      </c>
      <c r="K41" s="21">
        <v>813706.745</v>
      </c>
      <c r="L41" s="21">
        <v>363819.16600000003</v>
      </c>
      <c r="M41" s="21">
        <v>693051.54</v>
      </c>
      <c r="N41" s="21">
        <v>464079.09299999999</v>
      </c>
      <c r="O41" s="21">
        <v>378565.44799999997</v>
      </c>
      <c r="P41" s="22">
        <v>288938.636</v>
      </c>
    </row>
    <row r="42" spans="1:17" x14ac:dyDescent="0.25">
      <c r="A42" s="18">
        <v>2007</v>
      </c>
      <c r="B42" s="62">
        <v>51</v>
      </c>
      <c r="C42" s="61" t="s">
        <v>5</v>
      </c>
      <c r="D42" s="25">
        <v>6839588.8629999999</v>
      </c>
      <c r="E42" s="26">
        <v>354902.86700000003</v>
      </c>
      <c r="F42" s="26">
        <v>540085.91500000004</v>
      </c>
      <c r="G42" s="26">
        <v>594071.42599999998</v>
      </c>
      <c r="H42" s="26">
        <v>562032.58799999999</v>
      </c>
      <c r="I42" s="26">
        <v>695935.76599999995</v>
      </c>
      <c r="J42" s="26">
        <v>616861.13600000006</v>
      </c>
      <c r="K42" s="26">
        <v>603276.50600000005</v>
      </c>
      <c r="L42" s="26">
        <v>335141.185</v>
      </c>
      <c r="M42" s="26">
        <v>549332.74699999997</v>
      </c>
      <c r="N42" s="26">
        <v>630368.96799999999</v>
      </c>
      <c r="O42" s="26">
        <v>734082.29399999999</v>
      </c>
      <c r="P42" s="63">
        <v>623497.46499999997</v>
      </c>
    </row>
    <row r="43" spans="1:17" x14ac:dyDescent="0.25">
      <c r="A43" s="18">
        <v>2006</v>
      </c>
      <c r="B43" s="62">
        <v>51</v>
      </c>
      <c r="C43" s="61" t="s">
        <v>5</v>
      </c>
      <c r="D43" s="25">
        <v>5644959.7520000003</v>
      </c>
      <c r="E43" s="26">
        <v>255018.20300000001</v>
      </c>
      <c r="F43" s="26">
        <v>358327.04300000001</v>
      </c>
      <c r="G43" s="26">
        <v>512614.99300000002</v>
      </c>
      <c r="H43" s="26">
        <v>503526.51799999998</v>
      </c>
      <c r="I43" s="26">
        <v>526417.24600000004</v>
      </c>
      <c r="J43" s="26">
        <v>579863.72499999998</v>
      </c>
      <c r="K43" s="26">
        <v>528924.18999999994</v>
      </c>
      <c r="L43" s="26">
        <v>273505.17</v>
      </c>
      <c r="M43" s="26">
        <v>506953.924</v>
      </c>
      <c r="N43" s="26">
        <v>456748.86499999999</v>
      </c>
      <c r="O43" s="26">
        <v>559155.43299999996</v>
      </c>
      <c r="P43" s="63">
        <v>583904.44200000004</v>
      </c>
    </row>
    <row r="44" spans="1:17" x14ac:dyDescent="0.25">
      <c r="A44" s="18">
        <v>2005</v>
      </c>
      <c r="B44" s="64">
        <v>51</v>
      </c>
      <c r="C44" s="65" t="s">
        <v>5</v>
      </c>
      <c r="D44" s="66">
        <v>3933632.6850000001</v>
      </c>
      <c r="E44" s="26">
        <v>273532.16600000003</v>
      </c>
      <c r="F44" s="26">
        <v>182040.057</v>
      </c>
      <c r="G44" s="26">
        <v>305606.788</v>
      </c>
      <c r="H44" s="26">
        <v>331226.174</v>
      </c>
      <c r="I44" s="26">
        <v>339596.43599999999</v>
      </c>
      <c r="J44" s="26">
        <v>347477.98599999998</v>
      </c>
      <c r="K44" s="26">
        <v>419134.16499999998</v>
      </c>
      <c r="L44" s="26">
        <v>240974.93299999999</v>
      </c>
      <c r="M44" s="26">
        <v>368900.61700000003</v>
      </c>
      <c r="N44" s="26">
        <v>368446.54700000002</v>
      </c>
      <c r="O44" s="26">
        <v>331803.25300000003</v>
      </c>
      <c r="P44" s="63">
        <v>424893.56300000002</v>
      </c>
    </row>
    <row r="45" spans="1:17" x14ac:dyDescent="0.25">
      <c r="A45" s="18">
        <v>2004</v>
      </c>
      <c r="B45" s="64">
        <v>51</v>
      </c>
      <c r="C45" s="65" t="s">
        <v>5</v>
      </c>
      <c r="D45" s="66">
        <v>2197460.5080000004</v>
      </c>
      <c r="E45" s="26">
        <v>124671.323</v>
      </c>
      <c r="F45" s="26">
        <v>110514.946</v>
      </c>
      <c r="G45" s="26">
        <v>158110.49799999999</v>
      </c>
      <c r="H45" s="26">
        <v>182112.519</v>
      </c>
      <c r="I45" s="26">
        <v>174678.144</v>
      </c>
      <c r="J45" s="26">
        <v>202535.46799999999</v>
      </c>
      <c r="K45" s="26">
        <v>196531.40299999999</v>
      </c>
      <c r="L45" s="26">
        <v>147236.54699999999</v>
      </c>
      <c r="M45" s="26">
        <v>191387.94200000001</v>
      </c>
      <c r="N45" s="26">
        <v>234170.06</v>
      </c>
      <c r="O45" s="26">
        <v>218340.37</v>
      </c>
      <c r="P45" s="63">
        <v>257171.288</v>
      </c>
    </row>
    <row r="46" spans="1:17" x14ac:dyDescent="0.25">
      <c r="A46" s="18">
        <v>2003</v>
      </c>
      <c r="B46" s="64">
        <v>51</v>
      </c>
      <c r="C46" s="65" t="s">
        <v>5</v>
      </c>
      <c r="D46" s="66">
        <v>1297573.3120000002</v>
      </c>
      <c r="E46" s="26">
        <v>57117.542999999998</v>
      </c>
      <c r="F46" s="26">
        <v>86721.691000000006</v>
      </c>
      <c r="G46" s="26">
        <v>106310.803</v>
      </c>
      <c r="H46" s="26">
        <v>108220.882</v>
      </c>
      <c r="I46" s="26">
        <v>122902.35799999999</v>
      </c>
      <c r="J46" s="26">
        <v>106695.959</v>
      </c>
      <c r="K46" s="26">
        <v>117063.935</v>
      </c>
      <c r="L46" s="26">
        <v>52577.357000000004</v>
      </c>
      <c r="M46" s="26">
        <v>127252.109</v>
      </c>
      <c r="N46" s="26">
        <v>153714.73000000001</v>
      </c>
      <c r="O46" s="26">
        <v>133410.08600000001</v>
      </c>
      <c r="P46" s="63">
        <v>125585.859</v>
      </c>
    </row>
    <row r="47" spans="1:17" x14ac:dyDescent="0.25">
      <c r="A47" s="18">
        <v>2002</v>
      </c>
      <c r="B47" s="64">
        <v>51</v>
      </c>
      <c r="C47" s="65" t="s">
        <v>5</v>
      </c>
      <c r="D47" s="66">
        <v>972913.73899999994</v>
      </c>
      <c r="E47" s="26">
        <v>58040.917999999998</v>
      </c>
      <c r="F47" s="26">
        <v>92027.528000000006</v>
      </c>
      <c r="G47" s="26">
        <v>87913.248000000007</v>
      </c>
      <c r="H47" s="26">
        <v>107696.43</v>
      </c>
      <c r="I47" s="26">
        <v>120064.68700000001</v>
      </c>
      <c r="J47" s="26">
        <v>95193.33</v>
      </c>
      <c r="K47" s="26">
        <v>91513.929000000004</v>
      </c>
      <c r="L47" s="26">
        <v>31968.793000000001</v>
      </c>
      <c r="M47" s="26">
        <v>68515.176999999996</v>
      </c>
      <c r="N47" s="26">
        <v>73979.436000000002</v>
      </c>
      <c r="O47" s="26">
        <v>72280.487999999998</v>
      </c>
      <c r="P47" s="63">
        <v>73719.774999999994</v>
      </c>
      <c r="Q47" s="126"/>
    </row>
    <row r="48" spans="1:17" x14ac:dyDescent="0.25">
      <c r="A48" s="293" t="s">
        <v>1</v>
      </c>
      <c r="B48" s="293"/>
      <c r="C48" s="23"/>
      <c r="D48" s="12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33"/>
    </row>
    <row r="49" spans="1:17" x14ac:dyDescent="0.25">
      <c r="A49" s="205">
        <v>2015</v>
      </c>
      <c r="B49" s="12">
        <v>51</v>
      </c>
      <c r="C49" s="61" t="s">
        <v>5</v>
      </c>
      <c r="D49" s="306">
        <f>E49+F49+G49+H49+I49+J49+K49+L49+M49+N49+O49+P49</f>
        <v>285217</v>
      </c>
      <c r="E49" s="24">
        <v>285217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33"/>
    </row>
    <row r="50" spans="1:17" x14ac:dyDescent="0.25">
      <c r="A50" s="205">
        <v>2014</v>
      </c>
      <c r="B50" s="12">
        <v>51</v>
      </c>
      <c r="C50" s="61" t="s">
        <v>5</v>
      </c>
      <c r="D50" s="206">
        <f>SUM(E50:P50)</f>
        <v>7720567</v>
      </c>
      <c r="E50" s="210">
        <v>271565</v>
      </c>
      <c r="F50" s="24">
        <v>483450</v>
      </c>
      <c r="G50" s="24">
        <v>524950</v>
      </c>
      <c r="H50" s="24">
        <v>635190</v>
      </c>
      <c r="I50" s="24">
        <v>669391</v>
      </c>
      <c r="J50" s="24">
        <v>641657</v>
      </c>
      <c r="K50" s="24">
        <v>696344</v>
      </c>
      <c r="L50" s="24">
        <v>586279</v>
      </c>
      <c r="M50" s="24">
        <v>596804</v>
      </c>
      <c r="N50" s="24">
        <v>739223</v>
      </c>
      <c r="O50" s="24">
        <v>841865</v>
      </c>
      <c r="P50" s="17">
        <v>1033849</v>
      </c>
    </row>
    <row r="51" spans="1:17" x14ac:dyDescent="0.2">
      <c r="A51" s="11">
        <v>2013</v>
      </c>
      <c r="B51" s="12">
        <v>51</v>
      </c>
      <c r="C51" s="61" t="s">
        <v>5</v>
      </c>
      <c r="D51" s="206">
        <f>SUM(E51:P51)</f>
        <v>9126819.001000002</v>
      </c>
      <c r="E51" s="214">
        <v>301809.38500000001</v>
      </c>
      <c r="F51" s="200">
        <v>569027.00199999998</v>
      </c>
      <c r="G51" s="200">
        <v>847046.35199999996</v>
      </c>
      <c r="H51" s="200">
        <v>844675.17299999995</v>
      </c>
      <c r="I51" s="200">
        <v>879101.88699999999</v>
      </c>
      <c r="J51" s="200">
        <v>758714.17500000005</v>
      </c>
      <c r="K51" s="200">
        <v>937398.80799999996</v>
      </c>
      <c r="L51" s="200">
        <v>615664.15</v>
      </c>
      <c r="M51" s="200">
        <v>652958.72699999996</v>
      </c>
      <c r="N51" s="200">
        <v>806652.96299999999</v>
      </c>
      <c r="O51" s="200">
        <v>899725.83200000005</v>
      </c>
      <c r="P51" s="200">
        <v>1014044.547</v>
      </c>
      <c r="Q51" s="237"/>
    </row>
    <row r="52" spans="1:17" x14ac:dyDescent="0.2">
      <c r="A52" s="11">
        <v>2012</v>
      </c>
      <c r="B52" s="12">
        <v>51</v>
      </c>
      <c r="C52" s="61" t="s">
        <v>5</v>
      </c>
      <c r="D52" s="14">
        <f>SUM(E52:P52)</f>
        <v>7248446.6469999999</v>
      </c>
      <c r="E52" s="201">
        <v>283471.40700000001</v>
      </c>
      <c r="F52" s="202">
        <v>396485.50099999999</v>
      </c>
      <c r="G52" s="202">
        <v>516398.62400000001</v>
      </c>
      <c r="H52" s="202">
        <v>587868.70499999996</v>
      </c>
      <c r="I52" s="202">
        <v>674742.19200000004</v>
      </c>
      <c r="J52" s="202">
        <v>693888.07</v>
      </c>
      <c r="K52" s="202">
        <v>589376.103</v>
      </c>
      <c r="L52" s="202">
        <v>522802.78499999997</v>
      </c>
      <c r="M52" s="202">
        <v>579372.89300000004</v>
      </c>
      <c r="N52" s="202">
        <v>693504.005</v>
      </c>
      <c r="O52" s="202">
        <v>854318.64300000004</v>
      </c>
      <c r="P52" s="202">
        <v>856217.71900000004</v>
      </c>
      <c r="Q52" s="126"/>
    </row>
    <row r="53" spans="1:17" x14ac:dyDescent="0.25">
      <c r="A53" s="16">
        <v>2011</v>
      </c>
      <c r="B53" s="12">
        <v>51</v>
      </c>
      <c r="C53" s="61" t="s">
        <v>5</v>
      </c>
      <c r="D53" s="14">
        <f>E53+F53+G53+H53+I53+J53+K53+L53+M53+N53+O53+P53</f>
        <v>8474730</v>
      </c>
      <c r="E53" s="24">
        <v>448013</v>
      </c>
      <c r="F53" s="24">
        <v>617753</v>
      </c>
      <c r="G53" s="24">
        <v>823416</v>
      </c>
      <c r="H53" s="24">
        <v>839722</v>
      </c>
      <c r="I53" s="24">
        <v>747071</v>
      </c>
      <c r="J53" s="24">
        <v>849152</v>
      </c>
      <c r="K53" s="24">
        <v>589472</v>
      </c>
      <c r="L53" s="24">
        <v>513167</v>
      </c>
      <c r="M53" s="24">
        <v>665573</v>
      </c>
      <c r="N53" s="24">
        <v>726519</v>
      </c>
      <c r="O53" s="24">
        <v>708293</v>
      </c>
      <c r="P53" s="17">
        <v>946579</v>
      </c>
    </row>
    <row r="54" spans="1:17" x14ac:dyDescent="0.25">
      <c r="A54" s="18">
        <v>2010</v>
      </c>
      <c r="B54" s="67">
        <v>51</v>
      </c>
      <c r="C54" s="68" t="s">
        <v>5</v>
      </c>
      <c r="D54" s="98">
        <v>6819602</v>
      </c>
      <c r="E54" s="36">
        <v>192090.34700000001</v>
      </c>
      <c r="F54" s="69">
        <v>322686.74800000002</v>
      </c>
      <c r="G54" s="69">
        <v>444684.136</v>
      </c>
      <c r="H54" s="69">
        <v>464530.90500000003</v>
      </c>
      <c r="I54" s="69">
        <v>456027.83199999999</v>
      </c>
      <c r="J54" s="69">
        <v>496287.99</v>
      </c>
      <c r="K54" s="69">
        <v>609384.36499999999</v>
      </c>
      <c r="L54" s="69">
        <v>539942.65599999996</v>
      </c>
      <c r="M54" s="69">
        <v>535819.94900000002</v>
      </c>
      <c r="N54" s="69">
        <v>814823.29500000004</v>
      </c>
      <c r="O54" s="69">
        <v>832636.91200000001</v>
      </c>
      <c r="P54" s="17">
        <v>1110687</v>
      </c>
    </row>
    <row r="55" spans="1:17" x14ac:dyDescent="0.25">
      <c r="A55" s="18">
        <v>2009</v>
      </c>
      <c r="B55" s="70">
        <v>51</v>
      </c>
      <c r="C55" s="71" t="s">
        <v>5</v>
      </c>
      <c r="D55" s="72">
        <v>4265400.9369999999</v>
      </c>
      <c r="E55" s="73">
        <v>102515.00900000001</v>
      </c>
      <c r="F55" s="73">
        <v>130203.64200000001</v>
      </c>
      <c r="G55" s="73">
        <v>338530.20400000003</v>
      </c>
      <c r="H55" s="73">
        <v>341851.38799999998</v>
      </c>
      <c r="I55" s="73">
        <v>497533.85600000003</v>
      </c>
      <c r="J55" s="73">
        <v>381356.71100000001</v>
      </c>
      <c r="K55" s="73">
        <v>270664.94</v>
      </c>
      <c r="L55" s="73">
        <v>388982.25300000003</v>
      </c>
      <c r="M55" s="73">
        <v>558689.87699999998</v>
      </c>
      <c r="N55" s="73">
        <v>311246.34100000001</v>
      </c>
      <c r="O55" s="73">
        <v>318324.09299999999</v>
      </c>
      <c r="P55" s="73">
        <v>625502.62300000002</v>
      </c>
    </row>
    <row r="56" spans="1:17" x14ac:dyDescent="0.25">
      <c r="A56" s="18">
        <v>2008</v>
      </c>
      <c r="B56" s="70">
        <v>51</v>
      </c>
      <c r="C56" s="71" t="s">
        <v>5</v>
      </c>
      <c r="D56" s="72">
        <v>4551805.4850000003</v>
      </c>
      <c r="E56" s="73">
        <v>276474.11200000002</v>
      </c>
      <c r="F56" s="73">
        <v>351217.734</v>
      </c>
      <c r="G56" s="73">
        <v>465784.391</v>
      </c>
      <c r="H56" s="73">
        <v>449504.315</v>
      </c>
      <c r="I56" s="73">
        <v>412210.68099999998</v>
      </c>
      <c r="J56" s="73">
        <v>475630.65100000001</v>
      </c>
      <c r="K56" s="73">
        <v>379518.25699999998</v>
      </c>
      <c r="L56" s="73">
        <v>459870.13400000002</v>
      </c>
      <c r="M56" s="73">
        <v>358557.87</v>
      </c>
      <c r="N56" s="73">
        <v>279189.93699999998</v>
      </c>
      <c r="O56" s="73">
        <v>264533.19400000002</v>
      </c>
      <c r="P56" s="73">
        <v>379314.20899999997</v>
      </c>
    </row>
    <row r="57" spans="1:17" x14ac:dyDescent="0.25">
      <c r="A57" s="18">
        <v>2007</v>
      </c>
      <c r="B57" s="74">
        <v>51</v>
      </c>
      <c r="C57" s="75" t="s">
        <v>5</v>
      </c>
      <c r="D57" s="76">
        <v>4746753.5010000002</v>
      </c>
      <c r="E57" s="77">
        <v>192448.11600000001</v>
      </c>
      <c r="F57" s="77">
        <v>212541.21100000001</v>
      </c>
      <c r="G57" s="77">
        <v>288574.76799999998</v>
      </c>
      <c r="H57" s="77">
        <v>282584.02600000001</v>
      </c>
      <c r="I57" s="77">
        <v>347643.03100000002</v>
      </c>
      <c r="J57" s="77">
        <v>383625.20899999997</v>
      </c>
      <c r="K57" s="77">
        <v>347601.96399999998</v>
      </c>
      <c r="L57" s="77">
        <v>398145.43099999998</v>
      </c>
      <c r="M57" s="77">
        <v>367009.83100000001</v>
      </c>
      <c r="N57" s="77">
        <v>540983.5</v>
      </c>
      <c r="O57" s="77">
        <v>617557.18099999998</v>
      </c>
      <c r="P57" s="77">
        <v>768039.23300000001</v>
      </c>
    </row>
    <row r="58" spans="1:17" x14ac:dyDescent="0.25">
      <c r="A58" s="18">
        <v>2006</v>
      </c>
      <c r="B58" s="74">
        <v>51</v>
      </c>
      <c r="C58" s="78" t="s">
        <v>5</v>
      </c>
      <c r="D58" s="79">
        <v>4268704.3959999997</v>
      </c>
      <c r="E58" s="80">
        <v>228016.97200000001</v>
      </c>
      <c r="F58" s="80">
        <v>299644.90000000002</v>
      </c>
      <c r="G58" s="80">
        <v>412483.38299999997</v>
      </c>
      <c r="H58" s="80">
        <v>403938.90700000001</v>
      </c>
      <c r="I58" s="80">
        <v>455626.022</v>
      </c>
      <c r="J58" s="80">
        <v>423864.63299999997</v>
      </c>
      <c r="K58" s="80">
        <v>321577.26899999997</v>
      </c>
      <c r="L58" s="80">
        <v>324111.033</v>
      </c>
      <c r="M58" s="80">
        <v>298889.96799999999</v>
      </c>
      <c r="N58" s="80">
        <v>279884.79100000003</v>
      </c>
      <c r="O58" s="80">
        <v>332870.76899999997</v>
      </c>
      <c r="P58" s="80">
        <v>487795.74900000001</v>
      </c>
    </row>
    <row r="59" spans="1:17" x14ac:dyDescent="0.25">
      <c r="A59" s="18">
        <v>2005</v>
      </c>
      <c r="B59" s="81">
        <v>51</v>
      </c>
      <c r="C59" s="82" t="s">
        <v>5</v>
      </c>
      <c r="D59" s="83">
        <v>4296117.3479999993</v>
      </c>
      <c r="E59" s="49">
        <v>116255.571</v>
      </c>
      <c r="F59" s="49">
        <v>178501.34700000001</v>
      </c>
      <c r="G59" s="49">
        <v>304451.505</v>
      </c>
      <c r="H59" s="49">
        <v>261301.59400000001</v>
      </c>
      <c r="I59" s="49">
        <v>318937.39399999997</v>
      </c>
      <c r="J59" s="49">
        <v>366751.29399999999</v>
      </c>
      <c r="K59" s="49">
        <v>305288.34999999998</v>
      </c>
      <c r="L59" s="49">
        <v>455685.71100000001</v>
      </c>
      <c r="M59" s="49">
        <v>416170.01299999998</v>
      </c>
      <c r="N59" s="49">
        <v>470510.24099999998</v>
      </c>
      <c r="O59" s="49">
        <v>459085.89500000002</v>
      </c>
      <c r="P59" s="49">
        <v>643178.43299999996</v>
      </c>
    </row>
    <row r="60" spans="1:17" x14ac:dyDescent="0.25">
      <c r="A60" s="18">
        <v>2004</v>
      </c>
      <c r="B60" s="84">
        <v>51</v>
      </c>
      <c r="C60" s="85" t="s">
        <v>5</v>
      </c>
      <c r="D60" s="86">
        <v>4213556.2460000003</v>
      </c>
      <c r="E60" s="87">
        <v>174573.60200000001</v>
      </c>
      <c r="F60" s="87">
        <v>247979.83799999999</v>
      </c>
      <c r="G60" s="87">
        <v>438423.40399999998</v>
      </c>
      <c r="H60" s="87">
        <v>415435.28399999999</v>
      </c>
      <c r="I60" s="87">
        <v>476263.30200000003</v>
      </c>
      <c r="J60" s="87">
        <v>453825.24200000003</v>
      </c>
      <c r="K60" s="87">
        <v>341586.75300000003</v>
      </c>
      <c r="L60" s="87">
        <v>298702.96399999998</v>
      </c>
      <c r="M60" s="87">
        <v>296780.06699999998</v>
      </c>
      <c r="N60" s="87">
        <v>276669.32</v>
      </c>
      <c r="O60" s="87">
        <v>343895.77899999998</v>
      </c>
      <c r="P60" s="88">
        <v>449420.69099999999</v>
      </c>
    </row>
    <row r="61" spans="1:17" x14ac:dyDescent="0.25">
      <c r="A61" s="18">
        <v>2003</v>
      </c>
      <c r="B61" s="89">
        <v>51</v>
      </c>
      <c r="C61" s="90" t="s">
        <v>5</v>
      </c>
      <c r="D61" s="91">
        <v>2219740.602</v>
      </c>
      <c r="E61" s="90">
        <v>54156.502</v>
      </c>
      <c r="F61" s="90">
        <v>59526.34</v>
      </c>
      <c r="G61" s="90">
        <v>86131.183000000005</v>
      </c>
      <c r="H61" s="90">
        <v>135357.519</v>
      </c>
      <c r="I61" s="90">
        <v>147541.272</v>
      </c>
      <c r="J61" s="90">
        <v>154705.37700000001</v>
      </c>
      <c r="K61" s="90">
        <v>136926.79500000001</v>
      </c>
      <c r="L61" s="90">
        <v>177372.41899999999</v>
      </c>
      <c r="M61" s="90">
        <v>227967.389</v>
      </c>
      <c r="N61" s="90">
        <v>288302.59100000001</v>
      </c>
      <c r="O61" s="90">
        <v>296814.29800000001</v>
      </c>
      <c r="P61" s="92">
        <v>454938.91700000002</v>
      </c>
      <c r="Q61" s="126"/>
    </row>
    <row r="62" spans="1:17" x14ac:dyDescent="0.25">
      <c r="A62" s="18">
        <v>2002</v>
      </c>
      <c r="B62" s="93">
        <v>51</v>
      </c>
      <c r="C62" s="94" t="s">
        <v>5</v>
      </c>
      <c r="D62" s="95">
        <v>813265.65</v>
      </c>
      <c r="E62" s="90">
        <v>5233.4369999999999</v>
      </c>
      <c r="F62" s="90">
        <v>14815.214</v>
      </c>
      <c r="G62" s="90">
        <v>32715.510999999999</v>
      </c>
      <c r="H62" s="90">
        <v>54993.851000000002</v>
      </c>
      <c r="I62" s="90">
        <v>70208.778000000006</v>
      </c>
      <c r="J62" s="90">
        <v>64395.673000000003</v>
      </c>
      <c r="K62" s="90">
        <v>51522.321000000004</v>
      </c>
      <c r="L62" s="90">
        <v>83866.676000000007</v>
      </c>
      <c r="M62" s="90">
        <v>73093.164000000004</v>
      </c>
      <c r="N62" s="90">
        <v>110755.921</v>
      </c>
      <c r="O62" s="90">
        <v>101969.01300000001</v>
      </c>
      <c r="P62" s="92">
        <v>149696.09099999999</v>
      </c>
    </row>
    <row r="63" spans="1:17" x14ac:dyDescent="0.25">
      <c r="D63" s="126"/>
    </row>
    <row r="65" spans="5:14" x14ac:dyDescent="0.2">
      <c r="E65" s="239"/>
      <c r="F65" s="239"/>
      <c r="G65" s="239"/>
      <c r="H65" s="239"/>
      <c r="I65" s="239"/>
      <c r="J65" s="239"/>
      <c r="K65" s="239"/>
      <c r="L65" s="239"/>
      <c r="M65" s="239"/>
      <c r="N65" s="239"/>
    </row>
  </sheetData>
  <mergeCells count="8">
    <mergeCell ref="A33:B33"/>
    <mergeCell ref="A48:B48"/>
    <mergeCell ref="A1:B1"/>
    <mergeCell ref="C1:I1"/>
    <mergeCell ref="A2:B2"/>
    <mergeCell ref="A17:B17"/>
    <mergeCell ref="A32:B32"/>
    <mergeCell ref="C32:I3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Toplam</vt:lpstr>
      <vt:lpstr>Otomobil</vt:lpstr>
      <vt:lpstr>2000-2014 Dış Ticaret</vt:lpstr>
      <vt:lpstr>Dış Ticaret Dengesi</vt:lpstr>
      <vt:lpstr>2013-2014 İthalat İhracat</vt:lpstr>
      <vt:lpstr>Dış Ticaret Sınıf Verileri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Tezer</dc:creator>
  <cp:lastModifiedBy>Yesim Ozenc</cp:lastModifiedBy>
  <cp:lastPrinted>2015-03-02T11:27:30Z</cp:lastPrinted>
  <dcterms:created xsi:type="dcterms:W3CDTF">2011-05-05T08:40:07Z</dcterms:created>
  <dcterms:modified xsi:type="dcterms:W3CDTF">2015-03-02T11:37:25Z</dcterms:modified>
</cp:coreProperties>
</file>